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codeName="ThisWorkbook" defaultThemeVersion="124226"/>
  <mc:AlternateContent xmlns:mc="http://schemas.openxmlformats.org/markup-compatibility/2006">
    <mc:Choice Requires="x15">
      <x15ac:absPath xmlns:x15ac="http://schemas.microsoft.com/office/spreadsheetml/2010/11/ac" url="C:\Users\kjohnson156\AppData\Local\Box\Box Edit\Documents\CRBmz7EL2UaxiTp2EDgmsw==\"/>
    </mc:Choice>
  </mc:AlternateContent>
  <xr:revisionPtr revIDLastSave="0" documentId="13_ncr:1_{530C9708-73CF-4689-96E8-04B4C193ACF9}" xr6:coauthVersionLast="47" xr6:coauthVersionMax="47" xr10:uidLastSave="{00000000-0000-0000-0000-000000000000}"/>
  <bookViews>
    <workbookView xWindow="28680" yWindow="-120" windowWidth="29040" windowHeight="15840" activeTab="1" xr2:uid="{00000000-000D-0000-FFFF-FFFF00000000}"/>
  </bookViews>
  <sheets>
    <sheet name="FFY 22-24 Budget Summary" sheetId="1" r:id="rId1"/>
    <sheet name="FFY 22 Annual Budget Detail" sheetId="2" r:id="rId2"/>
    <sheet name="FFY 23 Annual Budget Detail" sheetId="3" r:id="rId3"/>
    <sheet name="FFY 24 Annual Budget Detail" sheetId="4" r:id="rId4"/>
  </sheets>
  <definedNames>
    <definedName name="_xlnm.Print_Area" localSheetId="1">'FFY 22 Annual Budget Detail'!$A$1:$M$423</definedName>
    <definedName name="_xlnm.Print_Area" localSheetId="0">'FFY 22-24 Budget Summary'!$A$1:$D$54</definedName>
    <definedName name="_xlnm.Print_Area" localSheetId="2">'FFY 23 Annual Budget Detail'!$A$1:$M$423</definedName>
    <definedName name="_xlnm.Print_Area" localSheetId="3">'FFY 24 Annual Budget Detail'!$A$1:$M$423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5" i="2" l="1"/>
  <c r="H24" i="2"/>
  <c r="J17" i="2"/>
  <c r="J25" i="2"/>
  <c r="I19" i="2"/>
  <c r="I20" i="2"/>
  <c r="I22" i="2"/>
  <c r="I21" i="2"/>
  <c r="I24" i="2"/>
  <c r="H23" i="2"/>
  <c r="H22" i="2"/>
  <c r="H21" i="2"/>
  <c r="H20" i="2"/>
  <c r="H19" i="2"/>
  <c r="H18" i="2"/>
  <c r="H17" i="2"/>
  <c r="I23" i="2"/>
  <c r="I18" i="2"/>
  <c r="A6" i="4" l="1"/>
  <c r="A5" i="4"/>
  <c r="A6" i="3"/>
  <c r="A5" i="3"/>
  <c r="A6" i="2"/>
  <c r="A5" i="2"/>
  <c r="K349" i="4" l="1"/>
  <c r="L349" i="4" s="1"/>
  <c r="K348" i="4"/>
  <c r="K347" i="4"/>
  <c r="K346" i="4"/>
  <c r="L346" i="4" s="1"/>
  <c r="M346" i="4" s="1"/>
  <c r="K345" i="4"/>
  <c r="L345" i="4" s="1"/>
  <c r="M345" i="4" s="1"/>
  <c r="K344" i="4"/>
  <c r="L344" i="4" s="1"/>
  <c r="K343" i="4"/>
  <c r="K342" i="4"/>
  <c r="L342" i="4" s="1"/>
  <c r="M342" i="4" s="1"/>
  <c r="K341" i="4"/>
  <c r="L341" i="4" s="1"/>
  <c r="M341" i="4" s="1"/>
  <c r="K340" i="4"/>
  <c r="L340" i="4" s="1"/>
  <c r="K339" i="4"/>
  <c r="K338" i="4"/>
  <c r="L338" i="4" s="1"/>
  <c r="M338" i="4" s="1"/>
  <c r="M330" i="4"/>
  <c r="D50" i="1" s="1"/>
  <c r="L330" i="4"/>
  <c r="C50" i="1" s="1"/>
  <c r="K330" i="4"/>
  <c r="B50" i="1" s="1"/>
  <c r="K267" i="4"/>
  <c r="K266" i="4"/>
  <c r="K265" i="4"/>
  <c r="K264" i="4"/>
  <c r="L264" i="4" s="1"/>
  <c r="M264" i="4" s="1"/>
  <c r="K263" i="4"/>
  <c r="L263" i="4" s="1"/>
  <c r="K262" i="4"/>
  <c r="K261" i="4"/>
  <c r="K260" i="4"/>
  <c r="L260" i="4" s="1"/>
  <c r="K259" i="4"/>
  <c r="L259" i="4" s="1"/>
  <c r="K258" i="4"/>
  <c r="K257" i="4"/>
  <c r="K256" i="4"/>
  <c r="L256" i="4" s="1"/>
  <c r="M256" i="4" s="1"/>
  <c r="K255" i="4"/>
  <c r="L255" i="4" s="1"/>
  <c r="K254" i="4"/>
  <c r="K253" i="4"/>
  <c r="K252" i="4"/>
  <c r="L252" i="4" s="1"/>
  <c r="L251" i="4"/>
  <c r="K251" i="4"/>
  <c r="K250" i="4"/>
  <c r="K249" i="4"/>
  <c r="K248" i="4"/>
  <c r="L248" i="4" s="1"/>
  <c r="M248" i="4" s="1"/>
  <c r="K247" i="4"/>
  <c r="L247" i="4" s="1"/>
  <c r="K246" i="4"/>
  <c r="K245" i="4"/>
  <c r="K244" i="4"/>
  <c r="L244" i="4" s="1"/>
  <c r="K243" i="4"/>
  <c r="L243" i="4" s="1"/>
  <c r="K223" i="4"/>
  <c r="L223" i="4" s="1"/>
  <c r="M223" i="4" s="1"/>
  <c r="K222" i="4"/>
  <c r="K221" i="4"/>
  <c r="K220" i="4"/>
  <c r="K219" i="4"/>
  <c r="L219" i="4" s="1"/>
  <c r="M219" i="4" s="1"/>
  <c r="K218" i="4"/>
  <c r="L218" i="4" s="1"/>
  <c r="K217" i="4"/>
  <c r="K216" i="4"/>
  <c r="K215" i="4"/>
  <c r="L215" i="4" s="1"/>
  <c r="M215" i="4" s="1"/>
  <c r="K188" i="4"/>
  <c r="L188" i="4" s="1"/>
  <c r="M188" i="4" s="1"/>
  <c r="K187" i="4"/>
  <c r="L187" i="4" s="1"/>
  <c r="K186" i="4"/>
  <c r="K185" i="4"/>
  <c r="K184" i="4"/>
  <c r="L184" i="4" s="1"/>
  <c r="K183" i="4"/>
  <c r="K182" i="4"/>
  <c r="K181" i="4"/>
  <c r="K180" i="4"/>
  <c r="L180" i="4" s="1"/>
  <c r="M180" i="4" s="1"/>
  <c r="K179" i="4"/>
  <c r="L179" i="4" s="1"/>
  <c r="K178" i="4"/>
  <c r="K177" i="4"/>
  <c r="L86" i="4"/>
  <c r="R86" i="4" s="1"/>
  <c r="K86" i="4"/>
  <c r="P86" i="4" s="1"/>
  <c r="L85" i="4"/>
  <c r="R85" i="4" s="1"/>
  <c r="K85" i="4"/>
  <c r="P85" i="4" s="1"/>
  <c r="L84" i="4"/>
  <c r="R84" i="4" s="1"/>
  <c r="K84" i="4"/>
  <c r="P84" i="4" s="1"/>
  <c r="L83" i="4"/>
  <c r="R83" i="4" s="1"/>
  <c r="K83" i="4"/>
  <c r="L82" i="4"/>
  <c r="K82" i="4"/>
  <c r="P82" i="4" s="1"/>
  <c r="L81" i="4"/>
  <c r="R81" i="4" s="1"/>
  <c r="K81" i="4"/>
  <c r="P81" i="4" s="1"/>
  <c r="L80" i="4"/>
  <c r="R80" i="4" s="1"/>
  <c r="K80" i="4"/>
  <c r="L79" i="4"/>
  <c r="R79" i="4" s="1"/>
  <c r="K79" i="4"/>
  <c r="L78" i="4"/>
  <c r="K78" i="4"/>
  <c r="P78" i="4" s="1"/>
  <c r="L77" i="4"/>
  <c r="R77" i="4" s="1"/>
  <c r="K77" i="4"/>
  <c r="P77" i="4" s="1"/>
  <c r="L76" i="4"/>
  <c r="R76" i="4" s="1"/>
  <c r="K76" i="4"/>
  <c r="L75" i="4"/>
  <c r="R75" i="4" s="1"/>
  <c r="K75" i="4"/>
  <c r="L74" i="4"/>
  <c r="K74" i="4"/>
  <c r="P74" i="4" s="1"/>
  <c r="L73" i="4"/>
  <c r="R73" i="4" s="1"/>
  <c r="K73" i="4"/>
  <c r="P73" i="4" s="1"/>
  <c r="L72" i="4"/>
  <c r="R72" i="4" s="1"/>
  <c r="K72" i="4"/>
  <c r="L71" i="4"/>
  <c r="R71" i="4" s="1"/>
  <c r="K71" i="4"/>
  <c r="L70" i="4"/>
  <c r="K70" i="4"/>
  <c r="P70" i="4" s="1"/>
  <c r="L69" i="4"/>
  <c r="R69" i="4" s="1"/>
  <c r="K69" i="4"/>
  <c r="P69" i="4" s="1"/>
  <c r="L68" i="4"/>
  <c r="R68" i="4" s="1"/>
  <c r="K68" i="4"/>
  <c r="P68" i="4" s="1"/>
  <c r="L67" i="4"/>
  <c r="R67" i="4" s="1"/>
  <c r="K67" i="4"/>
  <c r="L66" i="4"/>
  <c r="K66" i="4"/>
  <c r="P66" i="4" s="1"/>
  <c r="L65" i="4"/>
  <c r="R65" i="4" s="1"/>
  <c r="K65" i="4"/>
  <c r="P65" i="4" s="1"/>
  <c r="L64" i="4"/>
  <c r="R64" i="4" s="1"/>
  <c r="K64" i="4"/>
  <c r="P64" i="4" s="1"/>
  <c r="L63" i="4"/>
  <c r="R63" i="4" s="1"/>
  <c r="K63" i="4"/>
  <c r="L62" i="4"/>
  <c r="K62" i="4"/>
  <c r="P62" i="4" s="1"/>
  <c r="L61" i="4"/>
  <c r="R61" i="4" s="1"/>
  <c r="K61" i="4"/>
  <c r="L60" i="4"/>
  <c r="R60" i="4" s="1"/>
  <c r="K60" i="4"/>
  <c r="L59" i="4"/>
  <c r="R59" i="4" s="1"/>
  <c r="K59" i="4"/>
  <c r="P59" i="4" s="1"/>
  <c r="L58" i="4"/>
  <c r="R58" i="4" s="1"/>
  <c r="K58" i="4"/>
  <c r="P58" i="4" s="1"/>
  <c r="L57" i="4"/>
  <c r="R57" i="4" s="1"/>
  <c r="K57" i="4"/>
  <c r="P57" i="4" s="1"/>
  <c r="L56" i="4"/>
  <c r="R56" i="4" s="1"/>
  <c r="K56" i="4"/>
  <c r="L55" i="4"/>
  <c r="R55" i="4" s="1"/>
  <c r="K55" i="4"/>
  <c r="P55" i="4" s="1"/>
  <c r="L54" i="4"/>
  <c r="R54" i="4" s="1"/>
  <c r="K54" i="4"/>
  <c r="P54" i="4" s="1"/>
  <c r="R53" i="4"/>
  <c r="L53" i="4"/>
  <c r="K53" i="4"/>
  <c r="L52" i="4"/>
  <c r="R52" i="4" s="1"/>
  <c r="K52" i="4"/>
  <c r="L51" i="4"/>
  <c r="R51" i="4" s="1"/>
  <c r="K51" i="4"/>
  <c r="P51" i="4" s="1"/>
  <c r="L50" i="4"/>
  <c r="R50" i="4" s="1"/>
  <c r="K50" i="4"/>
  <c r="P50" i="4" s="1"/>
  <c r="L49" i="4"/>
  <c r="R49" i="4" s="1"/>
  <c r="K49" i="4"/>
  <c r="P49" i="4" s="1"/>
  <c r="L48" i="4"/>
  <c r="R48" i="4" s="1"/>
  <c r="K48" i="4"/>
  <c r="L47" i="4"/>
  <c r="R47" i="4" s="1"/>
  <c r="K47" i="4"/>
  <c r="P47" i="4" s="1"/>
  <c r="L46" i="4"/>
  <c r="R46" i="4" s="1"/>
  <c r="K46" i="4"/>
  <c r="P46" i="4" s="1"/>
  <c r="L45" i="4"/>
  <c r="R45" i="4" s="1"/>
  <c r="K45" i="4"/>
  <c r="P45" i="4" s="1"/>
  <c r="L44" i="4"/>
  <c r="R44" i="4" s="1"/>
  <c r="K44" i="4"/>
  <c r="P44" i="4" s="1"/>
  <c r="L43" i="4"/>
  <c r="R43" i="4" s="1"/>
  <c r="K43" i="4"/>
  <c r="P43" i="4" s="1"/>
  <c r="L42" i="4"/>
  <c r="R42" i="4" s="1"/>
  <c r="K42" i="4"/>
  <c r="P42" i="4" s="1"/>
  <c r="L41" i="4"/>
  <c r="R41" i="4" s="1"/>
  <c r="K41" i="4"/>
  <c r="P41" i="4" s="1"/>
  <c r="L40" i="4"/>
  <c r="R40" i="4" s="1"/>
  <c r="K40" i="4"/>
  <c r="L39" i="4"/>
  <c r="R39" i="4" s="1"/>
  <c r="K39" i="4"/>
  <c r="P39" i="4" s="1"/>
  <c r="L38" i="4"/>
  <c r="R38" i="4" s="1"/>
  <c r="K38" i="4"/>
  <c r="P38" i="4" s="1"/>
  <c r="L37" i="4"/>
  <c r="R37" i="4" s="1"/>
  <c r="K37" i="4"/>
  <c r="L36" i="4"/>
  <c r="R36" i="4" s="1"/>
  <c r="K36" i="4"/>
  <c r="L35" i="4"/>
  <c r="R35" i="4" s="1"/>
  <c r="K35" i="4"/>
  <c r="P35" i="4" s="1"/>
  <c r="L34" i="4"/>
  <c r="R34" i="4" s="1"/>
  <c r="K34" i="4"/>
  <c r="P34" i="4" s="1"/>
  <c r="L33" i="4"/>
  <c r="R33" i="4" s="1"/>
  <c r="K33" i="4"/>
  <c r="P33" i="4" s="1"/>
  <c r="L32" i="4"/>
  <c r="R32" i="4" s="1"/>
  <c r="K32" i="4"/>
  <c r="L31" i="4"/>
  <c r="R31" i="4" s="1"/>
  <c r="K31" i="4"/>
  <c r="P31" i="4" s="1"/>
  <c r="L30" i="4"/>
  <c r="R30" i="4" s="1"/>
  <c r="K30" i="4"/>
  <c r="P30" i="4" s="1"/>
  <c r="L29" i="4"/>
  <c r="R29" i="4" s="1"/>
  <c r="K29" i="4"/>
  <c r="P29" i="4" s="1"/>
  <c r="L28" i="4"/>
  <c r="R28" i="4" s="1"/>
  <c r="K28" i="4"/>
  <c r="P28" i="4" s="1"/>
  <c r="L27" i="4"/>
  <c r="R27" i="4" s="1"/>
  <c r="K27" i="4"/>
  <c r="P27" i="4" s="1"/>
  <c r="L26" i="4"/>
  <c r="R26" i="4" s="1"/>
  <c r="K26" i="4"/>
  <c r="P26" i="4" s="1"/>
  <c r="L25" i="4"/>
  <c r="R25" i="4" s="1"/>
  <c r="K25" i="4"/>
  <c r="P25" i="4" s="1"/>
  <c r="L24" i="4"/>
  <c r="R24" i="4" s="1"/>
  <c r="K24" i="4"/>
  <c r="L23" i="4"/>
  <c r="R23" i="4" s="1"/>
  <c r="K23" i="4"/>
  <c r="P23" i="4" s="1"/>
  <c r="L22" i="4"/>
  <c r="R22" i="4" s="1"/>
  <c r="K22" i="4"/>
  <c r="P22" i="4" s="1"/>
  <c r="L21" i="4"/>
  <c r="R21" i="4" s="1"/>
  <c r="K21" i="4"/>
  <c r="L20" i="4"/>
  <c r="R20" i="4" s="1"/>
  <c r="K20" i="4"/>
  <c r="L19" i="4"/>
  <c r="R19" i="4" s="1"/>
  <c r="K19" i="4"/>
  <c r="P19" i="4" s="1"/>
  <c r="L18" i="4"/>
  <c r="R18" i="4" s="1"/>
  <c r="K18" i="4"/>
  <c r="P18" i="4" s="1"/>
  <c r="L17" i="4"/>
  <c r="R17" i="4" s="1"/>
  <c r="K17" i="4"/>
  <c r="G12" i="4"/>
  <c r="A4" i="4"/>
  <c r="A3" i="4"/>
  <c r="K349" i="3"/>
  <c r="L349" i="3" s="1"/>
  <c r="K348" i="3"/>
  <c r="L348" i="3" s="1"/>
  <c r="M348" i="3" s="1"/>
  <c r="K347" i="3"/>
  <c r="L347" i="3" s="1"/>
  <c r="K346" i="3"/>
  <c r="K345" i="3"/>
  <c r="L345" i="3" s="1"/>
  <c r="K344" i="3"/>
  <c r="L344" i="3" s="1"/>
  <c r="M344" i="3" s="1"/>
  <c r="K343" i="3"/>
  <c r="L343" i="3" s="1"/>
  <c r="K342" i="3"/>
  <c r="K341" i="3"/>
  <c r="L341" i="3" s="1"/>
  <c r="K340" i="3"/>
  <c r="L340" i="3" s="1"/>
  <c r="M340" i="3" s="1"/>
  <c r="K339" i="3"/>
  <c r="L339" i="3" s="1"/>
  <c r="K338" i="3"/>
  <c r="M330" i="3"/>
  <c r="D34" i="1" s="1"/>
  <c r="L330" i="3"/>
  <c r="C34" i="1" s="1"/>
  <c r="K330" i="3"/>
  <c r="B34" i="1" s="1"/>
  <c r="K267" i="3"/>
  <c r="L267" i="3" s="1"/>
  <c r="M267" i="3" s="1"/>
  <c r="K266" i="3"/>
  <c r="L266" i="3" s="1"/>
  <c r="K265" i="3"/>
  <c r="K264" i="3"/>
  <c r="L264" i="3" s="1"/>
  <c r="M264" i="3" s="1"/>
  <c r="K263" i="3"/>
  <c r="L263" i="3" s="1"/>
  <c r="M263" i="3" s="1"/>
  <c r="K262" i="3"/>
  <c r="L262" i="3" s="1"/>
  <c r="K261" i="3"/>
  <c r="K260" i="3"/>
  <c r="L260" i="3" s="1"/>
  <c r="M260" i="3" s="1"/>
  <c r="K259" i="3"/>
  <c r="L259" i="3" s="1"/>
  <c r="M259" i="3" s="1"/>
  <c r="K258" i="3"/>
  <c r="L258" i="3" s="1"/>
  <c r="K257" i="3"/>
  <c r="K256" i="3"/>
  <c r="L256" i="3" s="1"/>
  <c r="M256" i="3" s="1"/>
  <c r="K255" i="3"/>
  <c r="L255" i="3" s="1"/>
  <c r="M255" i="3" s="1"/>
  <c r="K254" i="3"/>
  <c r="L254" i="3" s="1"/>
  <c r="K253" i="3"/>
  <c r="K252" i="3"/>
  <c r="K251" i="3"/>
  <c r="L251" i="3" s="1"/>
  <c r="M251" i="3" s="1"/>
  <c r="K250" i="3"/>
  <c r="K249" i="3"/>
  <c r="K248" i="3"/>
  <c r="K247" i="3"/>
  <c r="L247" i="3" s="1"/>
  <c r="M247" i="3" s="1"/>
  <c r="K246" i="3"/>
  <c r="K245" i="3"/>
  <c r="K244" i="3"/>
  <c r="L244" i="3" s="1"/>
  <c r="M244" i="3" s="1"/>
  <c r="K243" i="3"/>
  <c r="L243" i="3" s="1"/>
  <c r="M243" i="3" s="1"/>
  <c r="K223" i="3"/>
  <c r="L223" i="3" s="1"/>
  <c r="M223" i="3" s="1"/>
  <c r="K222" i="3"/>
  <c r="L222" i="3" s="1"/>
  <c r="M222" i="3" s="1"/>
  <c r="K221" i="3"/>
  <c r="K220" i="3"/>
  <c r="K219" i="3"/>
  <c r="L219" i="3" s="1"/>
  <c r="M219" i="3" s="1"/>
  <c r="K218" i="3"/>
  <c r="K217" i="3"/>
  <c r="L217" i="3" s="1"/>
  <c r="K216" i="3"/>
  <c r="K215" i="3"/>
  <c r="L215" i="3" s="1"/>
  <c r="M215" i="3" s="1"/>
  <c r="K188" i="3"/>
  <c r="L188" i="3" s="1"/>
  <c r="M188" i="3" s="1"/>
  <c r="K187" i="3"/>
  <c r="L187" i="3" s="1"/>
  <c r="M187" i="3" s="1"/>
  <c r="K186" i="3"/>
  <c r="L186" i="3" s="1"/>
  <c r="K185" i="3"/>
  <c r="K184" i="3"/>
  <c r="L184" i="3" s="1"/>
  <c r="K183" i="3"/>
  <c r="L183" i="3" s="1"/>
  <c r="M183" i="3" s="1"/>
  <c r="K182" i="3"/>
  <c r="L182" i="3" s="1"/>
  <c r="K181" i="3"/>
  <c r="K180" i="3"/>
  <c r="L180" i="3" s="1"/>
  <c r="M180" i="3" s="1"/>
  <c r="K179" i="3"/>
  <c r="L179" i="3" s="1"/>
  <c r="M179" i="3" s="1"/>
  <c r="K178" i="3"/>
  <c r="L178" i="3" s="1"/>
  <c r="K177" i="3"/>
  <c r="L86" i="3"/>
  <c r="R86" i="3" s="1"/>
  <c r="K86" i="3"/>
  <c r="P86" i="3" s="1"/>
  <c r="L85" i="3"/>
  <c r="R85" i="3" s="1"/>
  <c r="K85" i="3"/>
  <c r="P85" i="3" s="1"/>
  <c r="L84" i="3"/>
  <c r="R84" i="3" s="1"/>
  <c r="K84" i="3"/>
  <c r="P84" i="3" s="1"/>
  <c r="L83" i="3"/>
  <c r="R83" i="3" s="1"/>
  <c r="K83" i="3"/>
  <c r="L82" i="3"/>
  <c r="R82" i="3" s="1"/>
  <c r="K82" i="3"/>
  <c r="P82" i="3" s="1"/>
  <c r="L81" i="3"/>
  <c r="R81" i="3" s="1"/>
  <c r="K81" i="3"/>
  <c r="P81" i="3" s="1"/>
  <c r="L80" i="3"/>
  <c r="R80" i="3" s="1"/>
  <c r="K80" i="3"/>
  <c r="P80" i="3" s="1"/>
  <c r="L79" i="3"/>
  <c r="R79" i="3" s="1"/>
  <c r="K79" i="3"/>
  <c r="L78" i="3"/>
  <c r="R78" i="3" s="1"/>
  <c r="K78" i="3"/>
  <c r="P78" i="3" s="1"/>
  <c r="L77" i="3"/>
  <c r="R77" i="3" s="1"/>
  <c r="K77" i="3"/>
  <c r="P77" i="3" s="1"/>
  <c r="L76" i="3"/>
  <c r="R76" i="3" s="1"/>
  <c r="K76" i="3"/>
  <c r="L75" i="3"/>
  <c r="R75" i="3" s="1"/>
  <c r="K75" i="3"/>
  <c r="L74" i="3"/>
  <c r="R74" i="3" s="1"/>
  <c r="K74" i="3"/>
  <c r="P74" i="3" s="1"/>
  <c r="L73" i="3"/>
  <c r="R73" i="3" s="1"/>
  <c r="K73" i="3"/>
  <c r="M73" i="3" s="1"/>
  <c r="L72" i="3"/>
  <c r="R72" i="3" s="1"/>
  <c r="K72" i="3"/>
  <c r="L71" i="3"/>
  <c r="R71" i="3" s="1"/>
  <c r="K71" i="3"/>
  <c r="L70" i="3"/>
  <c r="R70" i="3" s="1"/>
  <c r="K70" i="3"/>
  <c r="P70" i="3" s="1"/>
  <c r="L69" i="3"/>
  <c r="R69" i="3" s="1"/>
  <c r="K69" i="3"/>
  <c r="P69" i="3" s="1"/>
  <c r="L68" i="3"/>
  <c r="R68" i="3" s="1"/>
  <c r="K68" i="3"/>
  <c r="L67" i="3"/>
  <c r="R67" i="3" s="1"/>
  <c r="K67" i="3"/>
  <c r="L66" i="3"/>
  <c r="R66" i="3" s="1"/>
  <c r="K66" i="3"/>
  <c r="P66" i="3" s="1"/>
  <c r="L65" i="3"/>
  <c r="R65" i="3" s="1"/>
  <c r="K65" i="3"/>
  <c r="L64" i="3"/>
  <c r="R64" i="3" s="1"/>
  <c r="K64" i="3"/>
  <c r="L63" i="3"/>
  <c r="R63" i="3" s="1"/>
  <c r="K63" i="3"/>
  <c r="L62" i="3"/>
  <c r="R62" i="3" s="1"/>
  <c r="K62" i="3"/>
  <c r="P62" i="3" s="1"/>
  <c r="L61" i="3"/>
  <c r="R61" i="3" s="1"/>
  <c r="K61" i="3"/>
  <c r="P61" i="3" s="1"/>
  <c r="L60" i="3"/>
  <c r="R60" i="3" s="1"/>
  <c r="K60" i="3"/>
  <c r="P60" i="3" s="1"/>
  <c r="L59" i="3"/>
  <c r="R59" i="3" s="1"/>
  <c r="K59" i="3"/>
  <c r="P59" i="3" s="1"/>
  <c r="L58" i="3"/>
  <c r="R58" i="3" s="1"/>
  <c r="K58" i="3"/>
  <c r="P58" i="3" s="1"/>
  <c r="L57" i="3"/>
  <c r="R57" i="3" s="1"/>
  <c r="K57" i="3"/>
  <c r="P57" i="3" s="1"/>
  <c r="L56" i="3"/>
  <c r="R56" i="3" s="1"/>
  <c r="K56" i="3"/>
  <c r="P56" i="3" s="1"/>
  <c r="L55" i="3"/>
  <c r="R55" i="3" s="1"/>
  <c r="K55" i="3"/>
  <c r="M55" i="3" s="1"/>
  <c r="L54" i="3"/>
  <c r="R54" i="3" s="1"/>
  <c r="K54" i="3"/>
  <c r="L53" i="3"/>
  <c r="R53" i="3" s="1"/>
  <c r="K53" i="3"/>
  <c r="P53" i="3" s="1"/>
  <c r="L52" i="3"/>
  <c r="R52" i="3" s="1"/>
  <c r="K52" i="3"/>
  <c r="P52" i="3" s="1"/>
  <c r="L51" i="3"/>
  <c r="R51" i="3" s="1"/>
  <c r="K51" i="3"/>
  <c r="P51" i="3" s="1"/>
  <c r="L50" i="3"/>
  <c r="R50" i="3" s="1"/>
  <c r="K50" i="3"/>
  <c r="L49" i="3"/>
  <c r="R49" i="3" s="1"/>
  <c r="K49" i="3"/>
  <c r="P49" i="3" s="1"/>
  <c r="L48" i="3"/>
  <c r="R48" i="3" s="1"/>
  <c r="K48" i="3"/>
  <c r="P48" i="3" s="1"/>
  <c r="L47" i="3"/>
  <c r="R47" i="3" s="1"/>
  <c r="K47" i="3"/>
  <c r="P47" i="3" s="1"/>
  <c r="L46" i="3"/>
  <c r="R46" i="3" s="1"/>
  <c r="K46" i="3"/>
  <c r="P46" i="3" s="1"/>
  <c r="L45" i="3"/>
  <c r="R45" i="3" s="1"/>
  <c r="K45" i="3"/>
  <c r="P45" i="3" s="1"/>
  <c r="L44" i="3"/>
  <c r="R44" i="3" s="1"/>
  <c r="K44" i="3"/>
  <c r="P44" i="3" s="1"/>
  <c r="L43" i="3"/>
  <c r="R43" i="3" s="1"/>
  <c r="K43" i="3"/>
  <c r="P43" i="3" s="1"/>
  <c r="L42" i="3"/>
  <c r="R42" i="3" s="1"/>
  <c r="K42" i="3"/>
  <c r="P42" i="3" s="1"/>
  <c r="L41" i="3"/>
  <c r="K41" i="3"/>
  <c r="P41" i="3" s="1"/>
  <c r="L40" i="3"/>
  <c r="R40" i="3" s="1"/>
  <c r="K40" i="3"/>
  <c r="P40" i="3" s="1"/>
  <c r="L39" i="3"/>
  <c r="R39" i="3" s="1"/>
  <c r="K39" i="3"/>
  <c r="P39" i="3" s="1"/>
  <c r="L38" i="3"/>
  <c r="R38" i="3" s="1"/>
  <c r="K38" i="3"/>
  <c r="L37" i="3"/>
  <c r="R37" i="3" s="1"/>
  <c r="K37" i="3"/>
  <c r="P37" i="3" s="1"/>
  <c r="L36" i="3"/>
  <c r="R36" i="3" s="1"/>
  <c r="K36" i="3"/>
  <c r="P36" i="3" s="1"/>
  <c r="L35" i="3"/>
  <c r="R35" i="3" s="1"/>
  <c r="K35" i="3"/>
  <c r="P35" i="3" s="1"/>
  <c r="L34" i="3"/>
  <c r="R34" i="3" s="1"/>
  <c r="K34" i="3"/>
  <c r="L33" i="3"/>
  <c r="R33" i="3" s="1"/>
  <c r="K33" i="3"/>
  <c r="P33" i="3" s="1"/>
  <c r="L32" i="3"/>
  <c r="R32" i="3" s="1"/>
  <c r="K32" i="3"/>
  <c r="P32" i="3" s="1"/>
  <c r="L31" i="3"/>
  <c r="R31" i="3" s="1"/>
  <c r="K31" i="3"/>
  <c r="P31" i="3" s="1"/>
  <c r="L30" i="3"/>
  <c r="R30" i="3" s="1"/>
  <c r="K30" i="3"/>
  <c r="P30" i="3" s="1"/>
  <c r="L29" i="3"/>
  <c r="R29" i="3" s="1"/>
  <c r="K29" i="3"/>
  <c r="P29" i="3" s="1"/>
  <c r="L28" i="3"/>
  <c r="R28" i="3" s="1"/>
  <c r="K28" i="3"/>
  <c r="P28" i="3" s="1"/>
  <c r="L27" i="3"/>
  <c r="R27" i="3" s="1"/>
  <c r="K27" i="3"/>
  <c r="P27" i="3" s="1"/>
  <c r="L26" i="3"/>
  <c r="R26" i="3" s="1"/>
  <c r="K26" i="3"/>
  <c r="P26" i="3" s="1"/>
  <c r="L25" i="3"/>
  <c r="R25" i="3" s="1"/>
  <c r="K25" i="3"/>
  <c r="P25" i="3" s="1"/>
  <c r="L24" i="3"/>
  <c r="R24" i="3" s="1"/>
  <c r="K24" i="3"/>
  <c r="P24" i="3" s="1"/>
  <c r="L23" i="3"/>
  <c r="R23" i="3" s="1"/>
  <c r="K23" i="3"/>
  <c r="P23" i="3" s="1"/>
  <c r="L22" i="3"/>
  <c r="R22" i="3" s="1"/>
  <c r="K22" i="3"/>
  <c r="L21" i="3"/>
  <c r="R21" i="3" s="1"/>
  <c r="K21" i="3"/>
  <c r="P21" i="3" s="1"/>
  <c r="L20" i="3"/>
  <c r="R20" i="3" s="1"/>
  <c r="K20" i="3"/>
  <c r="P20" i="3" s="1"/>
  <c r="L19" i="3"/>
  <c r="R19" i="3" s="1"/>
  <c r="K19" i="3"/>
  <c r="P19" i="3" s="1"/>
  <c r="L18" i="3"/>
  <c r="R18" i="3" s="1"/>
  <c r="K18" i="3"/>
  <c r="L17" i="3"/>
  <c r="R17" i="3" s="1"/>
  <c r="K17" i="3"/>
  <c r="G12" i="3"/>
  <c r="A4" i="3"/>
  <c r="A3" i="3"/>
  <c r="M38" i="3" l="1"/>
  <c r="M50" i="3"/>
  <c r="M32" i="4"/>
  <c r="M48" i="4"/>
  <c r="M21" i="4"/>
  <c r="M52" i="4"/>
  <c r="M37" i="4"/>
  <c r="M53" i="4"/>
  <c r="M54" i="3"/>
  <c r="M68" i="3"/>
  <c r="P32" i="4"/>
  <c r="M33" i="4"/>
  <c r="M36" i="4"/>
  <c r="M40" i="4"/>
  <c r="P48" i="4"/>
  <c r="M49" i="4"/>
  <c r="M56" i="4"/>
  <c r="M184" i="4"/>
  <c r="M34" i="3"/>
  <c r="M20" i="4"/>
  <c r="P37" i="4"/>
  <c r="P53" i="4"/>
  <c r="M41" i="3"/>
  <c r="M61" i="4"/>
  <c r="G14" i="4"/>
  <c r="G14" i="3"/>
  <c r="M244" i="4"/>
  <c r="M24" i="4"/>
  <c r="P21" i="4"/>
  <c r="M24" i="3"/>
  <c r="M25" i="3"/>
  <c r="M27" i="3"/>
  <c r="M23" i="3"/>
  <c r="M17" i="4"/>
  <c r="M31" i="3"/>
  <c r="M40" i="3"/>
  <c r="M43" i="3"/>
  <c r="L252" i="3"/>
  <c r="M252" i="3" s="1"/>
  <c r="M349" i="3"/>
  <c r="M29" i="4"/>
  <c r="M45" i="4"/>
  <c r="L183" i="4"/>
  <c r="M183" i="4" s="1"/>
  <c r="M260" i="4"/>
  <c r="M26" i="3"/>
  <c r="R41" i="3"/>
  <c r="M47" i="3"/>
  <c r="P55" i="3"/>
  <c r="M56" i="3"/>
  <c r="M184" i="3"/>
  <c r="L218" i="3"/>
  <c r="M218" i="3" s="1"/>
  <c r="L248" i="3"/>
  <c r="M248" i="3" s="1"/>
  <c r="M345" i="3"/>
  <c r="P24" i="4"/>
  <c r="M25" i="4"/>
  <c r="P40" i="4"/>
  <c r="M41" i="4"/>
  <c r="L222" i="4"/>
  <c r="M222" i="4" s="1"/>
  <c r="M252" i="4"/>
  <c r="M259" i="4"/>
  <c r="L267" i="4"/>
  <c r="M267" i="4" s="1"/>
  <c r="L348" i="4"/>
  <c r="M348" i="4" s="1"/>
  <c r="M218" i="4"/>
  <c r="M22" i="3"/>
  <c r="M39" i="3"/>
  <c r="M42" i="3"/>
  <c r="M341" i="3"/>
  <c r="P20" i="4"/>
  <c r="M28" i="4"/>
  <c r="P36" i="4"/>
  <c r="M44" i="4"/>
  <c r="P52" i="4"/>
  <c r="M57" i="4"/>
  <c r="M80" i="4"/>
  <c r="M251" i="4"/>
  <c r="M344" i="4"/>
  <c r="M349" i="4"/>
  <c r="M18" i="3"/>
  <c r="P17" i="4"/>
  <c r="P61" i="4"/>
  <c r="M77" i="4"/>
  <c r="M72" i="4"/>
  <c r="M85" i="4"/>
  <c r="M65" i="4"/>
  <c r="M76" i="4"/>
  <c r="P80" i="4"/>
  <c r="M81" i="4"/>
  <c r="M60" i="4"/>
  <c r="M65" i="3"/>
  <c r="M76" i="3"/>
  <c r="M61" i="3"/>
  <c r="M64" i="3"/>
  <c r="M72" i="3"/>
  <c r="M85" i="3"/>
  <c r="M59" i="3"/>
  <c r="M58" i="3"/>
  <c r="P65" i="3"/>
  <c r="M69" i="3"/>
  <c r="P73" i="3"/>
  <c r="M77" i="3"/>
  <c r="M57" i="3"/>
  <c r="R89" i="3"/>
  <c r="M80" i="3"/>
  <c r="M84" i="3"/>
  <c r="M62" i="3"/>
  <c r="M66" i="3"/>
  <c r="P72" i="3"/>
  <c r="M74" i="3"/>
  <c r="M81" i="3"/>
  <c r="M82" i="3"/>
  <c r="P72" i="4"/>
  <c r="M73" i="4"/>
  <c r="M69" i="4"/>
  <c r="K89" i="4"/>
  <c r="B45" i="1" s="1"/>
  <c r="P56" i="4"/>
  <c r="M64" i="4"/>
  <c r="M68" i="4"/>
  <c r="P76" i="4"/>
  <c r="M84" i="4"/>
  <c r="P75" i="4"/>
  <c r="M75" i="4"/>
  <c r="L182" i="4"/>
  <c r="M182" i="4" s="1"/>
  <c r="L250" i="4"/>
  <c r="M250" i="4" s="1"/>
  <c r="M18" i="4"/>
  <c r="M22" i="4"/>
  <c r="M26" i="4"/>
  <c r="M30" i="4"/>
  <c r="M34" i="4"/>
  <c r="M38" i="4"/>
  <c r="M42" i="4"/>
  <c r="M46" i="4"/>
  <c r="M50" i="4"/>
  <c r="M54" i="4"/>
  <c r="M58" i="4"/>
  <c r="R62" i="4"/>
  <c r="M62" i="4"/>
  <c r="R66" i="4"/>
  <c r="M66" i="4"/>
  <c r="P79" i="4"/>
  <c r="M79" i="4"/>
  <c r="R82" i="4"/>
  <c r="M82" i="4"/>
  <c r="L221" i="4"/>
  <c r="M221" i="4" s="1"/>
  <c r="K270" i="4"/>
  <c r="L343" i="4"/>
  <c r="M343" i="4" s="1"/>
  <c r="L258" i="4"/>
  <c r="M258" i="4" s="1"/>
  <c r="L266" i="4"/>
  <c r="M266" i="4" s="1"/>
  <c r="L347" i="4"/>
  <c r="M347" i="4" s="1"/>
  <c r="M19" i="4"/>
  <c r="M23" i="4"/>
  <c r="M27" i="4"/>
  <c r="M31" i="4"/>
  <c r="M35" i="4"/>
  <c r="M39" i="4"/>
  <c r="M43" i="4"/>
  <c r="M47" i="4"/>
  <c r="M51" i="4"/>
  <c r="M55" i="4"/>
  <c r="M59" i="4"/>
  <c r="P63" i="4"/>
  <c r="M63" i="4"/>
  <c r="P67" i="4"/>
  <c r="M67" i="4"/>
  <c r="R70" i="4"/>
  <c r="M70" i="4"/>
  <c r="P83" i="4"/>
  <c r="M83" i="4"/>
  <c r="L178" i="4"/>
  <c r="M178" i="4" s="1"/>
  <c r="L186" i="4"/>
  <c r="M186" i="4" s="1"/>
  <c r="L246" i="4"/>
  <c r="M246" i="4" s="1"/>
  <c r="L254" i="4"/>
  <c r="M254" i="4" s="1"/>
  <c r="L262" i="4"/>
  <c r="M262" i="4" s="1"/>
  <c r="L339" i="4"/>
  <c r="M339" i="4" s="1"/>
  <c r="R78" i="4"/>
  <c r="M78" i="4"/>
  <c r="L89" i="4"/>
  <c r="C45" i="1" s="1"/>
  <c r="P60" i="4"/>
  <c r="P71" i="4"/>
  <c r="M71" i="4"/>
  <c r="R74" i="4"/>
  <c r="M74" i="4"/>
  <c r="M179" i="4"/>
  <c r="M187" i="4"/>
  <c r="L217" i="4"/>
  <c r="M217" i="4" s="1"/>
  <c r="M247" i="4"/>
  <c r="M255" i="4"/>
  <c r="M263" i="4"/>
  <c r="M340" i="4"/>
  <c r="M86" i="4"/>
  <c r="M243" i="4"/>
  <c r="L177" i="4"/>
  <c r="M177" i="4" s="1"/>
  <c r="L181" i="4"/>
  <c r="M181" i="4" s="1"/>
  <c r="L185" i="4"/>
  <c r="M185" i="4" s="1"/>
  <c r="L216" i="4"/>
  <c r="M216" i="4" s="1"/>
  <c r="L220" i="4"/>
  <c r="M220" i="4" s="1"/>
  <c r="L245" i="4"/>
  <c r="L249" i="4"/>
  <c r="M249" i="4" s="1"/>
  <c r="L253" i="4"/>
  <c r="M253" i="4" s="1"/>
  <c r="L257" i="4"/>
  <c r="M257" i="4" s="1"/>
  <c r="L261" i="4"/>
  <c r="M261" i="4" s="1"/>
  <c r="L265" i="4"/>
  <c r="M265" i="4" s="1"/>
  <c r="K89" i="3"/>
  <c r="B29" i="1" s="1"/>
  <c r="P17" i="3"/>
  <c r="L338" i="3"/>
  <c r="M338" i="3" s="1"/>
  <c r="M28" i="3"/>
  <c r="M29" i="3"/>
  <c r="M44" i="3"/>
  <c r="M45" i="3"/>
  <c r="M60" i="3"/>
  <c r="P83" i="3"/>
  <c r="M83" i="3"/>
  <c r="M86" i="3"/>
  <c r="L185" i="3"/>
  <c r="M185" i="3" s="1"/>
  <c r="M17" i="3"/>
  <c r="P18" i="3"/>
  <c r="M19" i="3"/>
  <c r="M32" i="3"/>
  <c r="M33" i="3"/>
  <c r="P34" i="3"/>
  <c r="M35" i="3"/>
  <c r="M48" i="3"/>
  <c r="M49" i="3"/>
  <c r="P50" i="3"/>
  <c r="M51" i="3"/>
  <c r="P64" i="3"/>
  <c r="P75" i="3"/>
  <c r="M75" i="3"/>
  <c r="P76" i="3"/>
  <c r="M78" i="3"/>
  <c r="L89" i="3"/>
  <c r="C29" i="1" s="1"/>
  <c r="L181" i="3"/>
  <c r="M181" i="3" s="1"/>
  <c r="L245" i="3"/>
  <c r="L249" i="3"/>
  <c r="M249" i="3" s="1"/>
  <c r="L346" i="3"/>
  <c r="M346" i="3" s="1"/>
  <c r="M20" i="3"/>
  <c r="M21" i="3"/>
  <c r="P22" i="3"/>
  <c r="M30" i="3"/>
  <c r="M36" i="3"/>
  <c r="M37" i="3"/>
  <c r="P38" i="3"/>
  <c r="M46" i="3"/>
  <c r="M52" i="3"/>
  <c r="M53" i="3"/>
  <c r="P54" i="3"/>
  <c r="P67" i="3"/>
  <c r="M67" i="3"/>
  <c r="P68" i="3"/>
  <c r="M70" i="3"/>
  <c r="L177" i="3"/>
  <c r="M177" i="3" s="1"/>
  <c r="M217" i="3"/>
  <c r="L221" i="3"/>
  <c r="M221" i="3" s="1"/>
  <c r="L246" i="3"/>
  <c r="M246" i="3" s="1"/>
  <c r="L342" i="3"/>
  <c r="M342" i="3" s="1"/>
  <c r="L261" i="3"/>
  <c r="M261" i="3" s="1"/>
  <c r="L265" i="3"/>
  <c r="M265" i="3" s="1"/>
  <c r="M339" i="3"/>
  <c r="M343" i="3"/>
  <c r="M347" i="3"/>
  <c r="K270" i="3"/>
  <c r="L253" i="3"/>
  <c r="M253" i="3" s="1"/>
  <c r="L257" i="3"/>
  <c r="M257" i="3" s="1"/>
  <c r="P63" i="3"/>
  <c r="M63" i="3"/>
  <c r="P71" i="3"/>
  <c r="M71" i="3"/>
  <c r="P79" i="3"/>
  <c r="M79" i="3"/>
  <c r="M178" i="3"/>
  <c r="M182" i="3"/>
  <c r="M186" i="3"/>
  <c r="L216" i="3"/>
  <c r="M216" i="3" s="1"/>
  <c r="L220" i="3"/>
  <c r="M220" i="3" s="1"/>
  <c r="L250" i="3"/>
  <c r="M250" i="3" s="1"/>
  <c r="M254" i="3"/>
  <c r="M258" i="3"/>
  <c r="M262" i="3"/>
  <c r="M266" i="3"/>
  <c r="K177" i="2"/>
  <c r="L177" i="2" s="1"/>
  <c r="G12" i="2"/>
  <c r="G13" i="2" s="1"/>
  <c r="H211" i="4" l="1"/>
  <c r="H334" i="4"/>
  <c r="K359" i="4" s="1"/>
  <c r="H173" i="4"/>
  <c r="K199" i="4" s="1"/>
  <c r="H334" i="3"/>
  <c r="H211" i="3"/>
  <c r="K229" i="3" s="1"/>
  <c r="H173" i="3"/>
  <c r="K193" i="3" s="1"/>
  <c r="L193" i="3" s="1"/>
  <c r="M193" i="3" s="1"/>
  <c r="K375" i="4"/>
  <c r="B49" i="1"/>
  <c r="L270" i="3"/>
  <c r="K375" i="3"/>
  <c r="B33" i="1"/>
  <c r="L270" i="4"/>
  <c r="K233" i="3"/>
  <c r="L233" i="3" s="1"/>
  <c r="M233" i="3" s="1"/>
  <c r="R89" i="4"/>
  <c r="R90" i="4" s="1"/>
  <c r="G166" i="4" s="1"/>
  <c r="L169" i="4" s="1"/>
  <c r="K372" i="4"/>
  <c r="P89" i="4"/>
  <c r="P90" i="4" s="1"/>
  <c r="G165" i="4" s="1"/>
  <c r="K169" i="4" s="1"/>
  <c r="B46" i="1" s="1"/>
  <c r="M89" i="4"/>
  <c r="D45" i="1" s="1"/>
  <c r="M245" i="4"/>
  <c r="M270" i="4" s="1"/>
  <c r="K357" i="4"/>
  <c r="L357" i="4" s="1"/>
  <c r="L372" i="4"/>
  <c r="L372" i="3"/>
  <c r="M89" i="3"/>
  <c r="D29" i="1" s="1"/>
  <c r="P89" i="3"/>
  <c r="P90" i="3" s="1"/>
  <c r="G165" i="3" s="1"/>
  <c r="K169" i="3" s="1"/>
  <c r="B30" i="1" s="1"/>
  <c r="M245" i="3"/>
  <c r="M270" i="3" s="1"/>
  <c r="K372" i="3"/>
  <c r="R90" i="3"/>
  <c r="G166" i="3" s="1"/>
  <c r="L169" i="3" s="1"/>
  <c r="G14" i="2"/>
  <c r="H334" i="2" s="1"/>
  <c r="L199" i="4" l="1"/>
  <c r="M199" i="4" s="1"/>
  <c r="K195" i="4"/>
  <c r="L195" i="4" s="1"/>
  <c r="K361" i="4"/>
  <c r="L361" i="4" s="1"/>
  <c r="K356" i="4"/>
  <c r="L356" i="4" s="1"/>
  <c r="M356" i="4" s="1"/>
  <c r="K360" i="4"/>
  <c r="L360" i="4" s="1"/>
  <c r="K364" i="4"/>
  <c r="L364" i="4" s="1"/>
  <c r="M364" i="4" s="1"/>
  <c r="K358" i="4"/>
  <c r="L358" i="4" s="1"/>
  <c r="K355" i="4"/>
  <c r="L355" i="4" s="1"/>
  <c r="K354" i="4"/>
  <c r="K363" i="4"/>
  <c r="L363" i="4" s="1"/>
  <c r="M363" i="4" s="1"/>
  <c r="K353" i="4"/>
  <c r="L353" i="4" s="1"/>
  <c r="K203" i="3"/>
  <c r="L203" i="3" s="1"/>
  <c r="M203" i="3" s="1"/>
  <c r="K193" i="4"/>
  <c r="L193" i="4" s="1"/>
  <c r="M193" i="4" s="1"/>
  <c r="K196" i="4"/>
  <c r="L196" i="4" s="1"/>
  <c r="K362" i="4"/>
  <c r="L362" i="4" s="1"/>
  <c r="K202" i="4"/>
  <c r="L202" i="4" s="1"/>
  <c r="M202" i="4" s="1"/>
  <c r="K198" i="3"/>
  <c r="L198" i="3" s="1"/>
  <c r="K203" i="4"/>
  <c r="L203" i="4" s="1"/>
  <c r="K198" i="4"/>
  <c r="L198" i="4" s="1"/>
  <c r="M198" i="4" s="1"/>
  <c r="K197" i="4"/>
  <c r="L197" i="4" s="1"/>
  <c r="M197" i="4" s="1"/>
  <c r="K194" i="4"/>
  <c r="K192" i="4"/>
  <c r="L192" i="4" s="1"/>
  <c r="M192" i="4" s="1"/>
  <c r="K234" i="4"/>
  <c r="L234" i="4" s="1"/>
  <c r="M234" i="4" s="1"/>
  <c r="K229" i="4"/>
  <c r="K231" i="4"/>
  <c r="K227" i="4"/>
  <c r="K228" i="4"/>
  <c r="L228" i="4" s="1"/>
  <c r="M228" i="4" s="1"/>
  <c r="K230" i="4"/>
  <c r="K232" i="4"/>
  <c r="K233" i="4"/>
  <c r="K235" i="4"/>
  <c r="L235" i="4" s="1"/>
  <c r="M235" i="4" s="1"/>
  <c r="K196" i="3"/>
  <c r="L196" i="3" s="1"/>
  <c r="M196" i="3" s="1"/>
  <c r="K194" i="3"/>
  <c r="L194" i="3" s="1"/>
  <c r="M194" i="3" s="1"/>
  <c r="K231" i="3"/>
  <c r="L231" i="3" s="1"/>
  <c r="M231" i="3" s="1"/>
  <c r="L229" i="3"/>
  <c r="M229" i="3" s="1"/>
  <c r="K228" i="3"/>
  <c r="L228" i="3" s="1"/>
  <c r="K230" i="3"/>
  <c r="L230" i="3" s="1"/>
  <c r="M230" i="3" s="1"/>
  <c r="K227" i="3"/>
  <c r="L227" i="3" s="1"/>
  <c r="K234" i="3"/>
  <c r="L234" i="3" s="1"/>
  <c r="M234" i="3" s="1"/>
  <c r="K195" i="3"/>
  <c r="L195" i="3" s="1"/>
  <c r="M195" i="3" s="1"/>
  <c r="K192" i="3"/>
  <c r="L192" i="3" s="1"/>
  <c r="M192" i="3" s="1"/>
  <c r="K232" i="3"/>
  <c r="L232" i="3" s="1"/>
  <c r="K235" i="3"/>
  <c r="L235" i="3" s="1"/>
  <c r="M235" i="3" s="1"/>
  <c r="K202" i="3"/>
  <c r="L202" i="3" s="1"/>
  <c r="M202" i="3" s="1"/>
  <c r="K197" i="3"/>
  <c r="L197" i="3" s="1"/>
  <c r="M197" i="3" s="1"/>
  <c r="K199" i="3"/>
  <c r="L199" i="3" s="1"/>
  <c r="M199" i="3" s="1"/>
  <c r="K353" i="3"/>
  <c r="K359" i="3"/>
  <c r="K356" i="3"/>
  <c r="K355" i="3"/>
  <c r="L355" i="3" s="1"/>
  <c r="M355" i="3" s="1"/>
  <c r="K361" i="3"/>
  <c r="L361" i="3" s="1"/>
  <c r="M361" i="3" s="1"/>
  <c r="K362" i="3"/>
  <c r="K358" i="3"/>
  <c r="L358" i="3" s="1"/>
  <c r="M358" i="3" s="1"/>
  <c r="K357" i="3"/>
  <c r="L357" i="3" s="1"/>
  <c r="M357" i="3" s="1"/>
  <c r="K364" i="3"/>
  <c r="K363" i="3"/>
  <c r="L363" i="3" s="1"/>
  <c r="M363" i="3" s="1"/>
  <c r="K360" i="3"/>
  <c r="L360" i="3" s="1"/>
  <c r="M360" i="3" s="1"/>
  <c r="K354" i="3"/>
  <c r="L354" i="3" s="1"/>
  <c r="M354" i="3" s="1"/>
  <c r="M375" i="4"/>
  <c r="D49" i="1"/>
  <c r="M375" i="3"/>
  <c r="D33" i="1"/>
  <c r="L375" i="3"/>
  <c r="C33" i="1"/>
  <c r="L375" i="4"/>
  <c r="C49" i="1"/>
  <c r="M195" i="4"/>
  <c r="M372" i="4"/>
  <c r="M169" i="4"/>
  <c r="D46" i="1" s="1"/>
  <c r="K373" i="4"/>
  <c r="M198" i="3"/>
  <c r="L373" i="3"/>
  <c r="C30" i="1"/>
  <c r="L373" i="4"/>
  <c r="C46" i="1"/>
  <c r="L359" i="4"/>
  <c r="M359" i="4" s="1"/>
  <c r="M358" i="4"/>
  <c r="M357" i="4"/>
  <c r="L354" i="4"/>
  <c r="M354" i="4" s="1"/>
  <c r="M360" i="4"/>
  <c r="K373" i="3"/>
  <c r="M169" i="3"/>
  <c r="M372" i="3"/>
  <c r="H173" i="2"/>
  <c r="M355" i="4" l="1"/>
  <c r="M196" i="4"/>
  <c r="M361" i="4"/>
  <c r="M353" i="4"/>
  <c r="K367" i="4"/>
  <c r="K376" i="4" s="1"/>
  <c r="M203" i="4"/>
  <c r="K207" i="4"/>
  <c r="B47" i="1" s="1"/>
  <c r="L232" i="4"/>
  <c r="M232" i="4" s="1"/>
  <c r="L194" i="4"/>
  <c r="L230" i="4"/>
  <c r="M230" i="4" s="1"/>
  <c r="L229" i="4"/>
  <c r="M229" i="4" s="1"/>
  <c r="L231" i="4"/>
  <c r="M231" i="4" s="1"/>
  <c r="K206" i="4"/>
  <c r="K374" i="4" s="1"/>
  <c r="L233" i="4"/>
  <c r="M233" i="4" s="1"/>
  <c r="K238" i="4"/>
  <c r="B48" i="1" s="1"/>
  <c r="L227" i="4"/>
  <c r="M373" i="4"/>
  <c r="L238" i="3"/>
  <c r="C32" i="1" s="1"/>
  <c r="M228" i="3"/>
  <c r="M232" i="3"/>
  <c r="K238" i="3"/>
  <c r="B32" i="1" s="1"/>
  <c r="L207" i="3"/>
  <c r="C31" i="1" s="1"/>
  <c r="K207" i="3"/>
  <c r="B31" i="1" s="1"/>
  <c r="M227" i="3"/>
  <c r="L206" i="3"/>
  <c r="L374" i="3" s="1"/>
  <c r="K206" i="3"/>
  <c r="K374" i="3" s="1"/>
  <c r="L364" i="3"/>
  <c r="M364" i="3" s="1"/>
  <c r="L356" i="3"/>
  <c r="M356" i="3" s="1"/>
  <c r="L353" i="3"/>
  <c r="M353" i="3" s="1"/>
  <c r="K367" i="3"/>
  <c r="L362" i="3"/>
  <c r="M362" i="3" s="1"/>
  <c r="L359" i="3"/>
  <c r="M359" i="3" s="1"/>
  <c r="M206" i="3"/>
  <c r="M374" i="3" s="1"/>
  <c r="M373" i="3"/>
  <c r="D30" i="1"/>
  <c r="L367" i="4"/>
  <c r="M362" i="4"/>
  <c r="M367" i="4" s="1"/>
  <c r="D51" i="1" s="1"/>
  <c r="M207" i="3"/>
  <c r="D31" i="1" s="1"/>
  <c r="L18" i="2"/>
  <c r="R18" i="2" s="1"/>
  <c r="L19" i="2"/>
  <c r="R19" i="2" s="1"/>
  <c r="L20" i="2"/>
  <c r="R20" i="2" s="1"/>
  <c r="L21" i="2"/>
  <c r="R21" i="2" s="1"/>
  <c r="L22" i="2"/>
  <c r="R22" i="2" s="1"/>
  <c r="L23" i="2"/>
  <c r="R23" i="2" s="1"/>
  <c r="L24" i="2"/>
  <c r="R24" i="2" s="1"/>
  <c r="L25" i="2"/>
  <c r="R25" i="2" s="1"/>
  <c r="L26" i="2"/>
  <c r="R26" i="2" s="1"/>
  <c r="L27" i="2"/>
  <c r="R27" i="2" s="1"/>
  <c r="L28" i="2"/>
  <c r="R28" i="2" s="1"/>
  <c r="L29" i="2"/>
  <c r="R29" i="2" s="1"/>
  <c r="L30" i="2"/>
  <c r="R30" i="2" s="1"/>
  <c r="L31" i="2"/>
  <c r="R31" i="2" s="1"/>
  <c r="L32" i="2"/>
  <c r="R32" i="2" s="1"/>
  <c r="L33" i="2"/>
  <c r="R33" i="2" s="1"/>
  <c r="L34" i="2"/>
  <c r="R34" i="2" s="1"/>
  <c r="L35" i="2"/>
  <c r="R35" i="2" s="1"/>
  <c r="L36" i="2"/>
  <c r="R36" i="2" s="1"/>
  <c r="L37" i="2"/>
  <c r="R37" i="2" s="1"/>
  <c r="L38" i="2"/>
  <c r="R38" i="2" s="1"/>
  <c r="L39" i="2"/>
  <c r="R39" i="2" s="1"/>
  <c r="L40" i="2"/>
  <c r="R40" i="2" s="1"/>
  <c r="L41" i="2"/>
  <c r="R41" i="2" s="1"/>
  <c r="L42" i="2"/>
  <c r="R42" i="2" s="1"/>
  <c r="L43" i="2"/>
  <c r="R43" i="2" s="1"/>
  <c r="L44" i="2"/>
  <c r="R44" i="2" s="1"/>
  <c r="L45" i="2"/>
  <c r="R45" i="2" s="1"/>
  <c r="L46" i="2"/>
  <c r="R46" i="2" s="1"/>
  <c r="L47" i="2"/>
  <c r="R47" i="2" s="1"/>
  <c r="L48" i="2"/>
  <c r="R48" i="2" s="1"/>
  <c r="L49" i="2"/>
  <c r="R49" i="2" s="1"/>
  <c r="L50" i="2"/>
  <c r="R50" i="2" s="1"/>
  <c r="L51" i="2"/>
  <c r="R51" i="2" s="1"/>
  <c r="L52" i="2"/>
  <c r="R52" i="2" s="1"/>
  <c r="L53" i="2"/>
  <c r="R53" i="2" s="1"/>
  <c r="L54" i="2"/>
  <c r="R54" i="2" s="1"/>
  <c r="L55" i="2"/>
  <c r="R55" i="2" s="1"/>
  <c r="L56" i="2"/>
  <c r="R56" i="2" s="1"/>
  <c r="L57" i="2"/>
  <c r="R57" i="2" s="1"/>
  <c r="L58" i="2"/>
  <c r="R58" i="2" s="1"/>
  <c r="L59" i="2"/>
  <c r="R59" i="2" s="1"/>
  <c r="L60" i="2"/>
  <c r="R60" i="2" s="1"/>
  <c r="L61" i="2"/>
  <c r="R61" i="2" s="1"/>
  <c r="L62" i="2"/>
  <c r="R62" i="2" s="1"/>
  <c r="L63" i="2"/>
  <c r="R63" i="2" s="1"/>
  <c r="L64" i="2"/>
  <c r="R64" i="2" s="1"/>
  <c r="L65" i="2"/>
  <c r="R65" i="2" s="1"/>
  <c r="L66" i="2"/>
  <c r="R66" i="2" s="1"/>
  <c r="L67" i="2"/>
  <c r="R67" i="2" s="1"/>
  <c r="L68" i="2"/>
  <c r="R68" i="2" s="1"/>
  <c r="L69" i="2"/>
  <c r="R69" i="2" s="1"/>
  <c r="L70" i="2"/>
  <c r="R70" i="2" s="1"/>
  <c r="L71" i="2"/>
  <c r="R71" i="2" s="1"/>
  <c r="L72" i="2"/>
  <c r="R72" i="2" s="1"/>
  <c r="L73" i="2"/>
  <c r="R73" i="2" s="1"/>
  <c r="L74" i="2"/>
  <c r="R74" i="2" s="1"/>
  <c r="L75" i="2"/>
  <c r="R75" i="2" s="1"/>
  <c r="L76" i="2"/>
  <c r="R76" i="2" s="1"/>
  <c r="L77" i="2"/>
  <c r="R77" i="2" s="1"/>
  <c r="L78" i="2"/>
  <c r="R78" i="2" s="1"/>
  <c r="L79" i="2"/>
  <c r="R79" i="2" s="1"/>
  <c r="L80" i="2"/>
  <c r="R80" i="2" s="1"/>
  <c r="L81" i="2"/>
  <c r="R81" i="2" s="1"/>
  <c r="L82" i="2"/>
  <c r="R82" i="2" s="1"/>
  <c r="L83" i="2"/>
  <c r="R83" i="2" s="1"/>
  <c r="L84" i="2"/>
  <c r="R84" i="2" s="1"/>
  <c r="L85" i="2"/>
  <c r="R85" i="2" s="1"/>
  <c r="L86" i="2"/>
  <c r="R86" i="2" s="1"/>
  <c r="K18" i="2"/>
  <c r="P18" i="2" s="1"/>
  <c r="K19" i="2"/>
  <c r="P19" i="2" s="1"/>
  <c r="K20" i="2"/>
  <c r="P20" i="2" s="1"/>
  <c r="K21" i="2"/>
  <c r="P21" i="2" s="1"/>
  <c r="K22" i="2"/>
  <c r="P22" i="2" s="1"/>
  <c r="K23" i="2"/>
  <c r="P23" i="2" s="1"/>
  <c r="K24" i="2"/>
  <c r="P24" i="2" s="1"/>
  <c r="K25" i="2"/>
  <c r="P25" i="2" s="1"/>
  <c r="K26" i="2"/>
  <c r="P26" i="2" s="1"/>
  <c r="K27" i="2"/>
  <c r="P27" i="2" s="1"/>
  <c r="K28" i="2"/>
  <c r="P28" i="2" s="1"/>
  <c r="K29" i="2"/>
  <c r="P29" i="2" s="1"/>
  <c r="K30" i="2"/>
  <c r="P30" i="2" s="1"/>
  <c r="K31" i="2"/>
  <c r="P31" i="2" s="1"/>
  <c r="K32" i="2"/>
  <c r="P32" i="2" s="1"/>
  <c r="K33" i="2"/>
  <c r="P33" i="2" s="1"/>
  <c r="K34" i="2"/>
  <c r="P34" i="2" s="1"/>
  <c r="K35" i="2"/>
  <c r="P35" i="2" s="1"/>
  <c r="K36" i="2"/>
  <c r="P36" i="2" s="1"/>
  <c r="K37" i="2"/>
  <c r="P37" i="2" s="1"/>
  <c r="K38" i="2"/>
  <c r="P38" i="2" s="1"/>
  <c r="K39" i="2"/>
  <c r="P39" i="2" s="1"/>
  <c r="K40" i="2"/>
  <c r="P40" i="2" s="1"/>
  <c r="K41" i="2"/>
  <c r="P41" i="2" s="1"/>
  <c r="K42" i="2"/>
  <c r="P42" i="2" s="1"/>
  <c r="K43" i="2"/>
  <c r="P43" i="2" s="1"/>
  <c r="K44" i="2"/>
  <c r="P44" i="2" s="1"/>
  <c r="K45" i="2"/>
  <c r="P45" i="2" s="1"/>
  <c r="K46" i="2"/>
  <c r="P46" i="2" s="1"/>
  <c r="K47" i="2"/>
  <c r="P47" i="2" s="1"/>
  <c r="K48" i="2"/>
  <c r="P48" i="2" s="1"/>
  <c r="K49" i="2"/>
  <c r="P49" i="2" s="1"/>
  <c r="K50" i="2"/>
  <c r="P50" i="2" s="1"/>
  <c r="K51" i="2"/>
  <c r="P51" i="2" s="1"/>
  <c r="K52" i="2"/>
  <c r="P52" i="2" s="1"/>
  <c r="K53" i="2"/>
  <c r="P53" i="2" s="1"/>
  <c r="K54" i="2"/>
  <c r="P54" i="2" s="1"/>
  <c r="K55" i="2"/>
  <c r="P55" i="2" s="1"/>
  <c r="K56" i="2"/>
  <c r="P56" i="2" s="1"/>
  <c r="K57" i="2"/>
  <c r="P57" i="2" s="1"/>
  <c r="K58" i="2"/>
  <c r="P58" i="2" s="1"/>
  <c r="K59" i="2"/>
  <c r="P59" i="2" s="1"/>
  <c r="K60" i="2"/>
  <c r="P60" i="2" s="1"/>
  <c r="K61" i="2"/>
  <c r="P61" i="2" s="1"/>
  <c r="K62" i="2"/>
  <c r="P62" i="2" s="1"/>
  <c r="K63" i="2"/>
  <c r="P63" i="2" s="1"/>
  <c r="K64" i="2"/>
  <c r="P64" i="2" s="1"/>
  <c r="K65" i="2"/>
  <c r="P65" i="2" s="1"/>
  <c r="K66" i="2"/>
  <c r="P66" i="2" s="1"/>
  <c r="K67" i="2"/>
  <c r="P67" i="2" s="1"/>
  <c r="K68" i="2"/>
  <c r="P68" i="2" s="1"/>
  <c r="K69" i="2"/>
  <c r="P69" i="2" s="1"/>
  <c r="K70" i="2"/>
  <c r="P70" i="2" s="1"/>
  <c r="K71" i="2"/>
  <c r="P71" i="2" s="1"/>
  <c r="K72" i="2"/>
  <c r="P72" i="2" s="1"/>
  <c r="K73" i="2"/>
  <c r="P73" i="2" s="1"/>
  <c r="K74" i="2"/>
  <c r="P74" i="2" s="1"/>
  <c r="K75" i="2"/>
  <c r="P75" i="2" s="1"/>
  <c r="K76" i="2"/>
  <c r="P76" i="2" s="1"/>
  <c r="K77" i="2"/>
  <c r="P77" i="2" s="1"/>
  <c r="K78" i="2"/>
  <c r="P78" i="2" s="1"/>
  <c r="K79" i="2"/>
  <c r="P79" i="2" s="1"/>
  <c r="K80" i="2"/>
  <c r="P80" i="2" s="1"/>
  <c r="K81" i="2"/>
  <c r="P81" i="2" s="1"/>
  <c r="K82" i="2"/>
  <c r="P82" i="2" s="1"/>
  <c r="K83" i="2"/>
  <c r="P83" i="2" s="1"/>
  <c r="K84" i="2"/>
  <c r="P84" i="2" s="1"/>
  <c r="K85" i="2"/>
  <c r="P85" i="2" s="1"/>
  <c r="K86" i="2"/>
  <c r="P86" i="2" s="1"/>
  <c r="L17" i="2"/>
  <c r="R17" i="2" s="1"/>
  <c r="K17" i="2"/>
  <c r="P17" i="2" s="1"/>
  <c r="B51" i="1" l="1"/>
  <c r="M238" i="3"/>
  <c r="D32" i="1" s="1"/>
  <c r="L206" i="4"/>
  <c r="L374" i="4" s="1"/>
  <c r="L207" i="4"/>
  <c r="C47" i="1" s="1"/>
  <c r="M227" i="4"/>
  <c r="M238" i="4" s="1"/>
  <c r="D48" i="1" s="1"/>
  <c r="L238" i="4"/>
  <c r="C48" i="1" s="1"/>
  <c r="K377" i="4"/>
  <c r="M194" i="4"/>
  <c r="M367" i="3"/>
  <c r="K376" i="3"/>
  <c r="K377" i="3" s="1"/>
  <c r="B35" i="1"/>
  <c r="L367" i="3"/>
  <c r="L376" i="4"/>
  <c r="C51" i="1"/>
  <c r="M376" i="4"/>
  <c r="P89" i="2"/>
  <c r="R89" i="2"/>
  <c r="K192" i="2"/>
  <c r="L192" i="2" s="1"/>
  <c r="M17" i="2"/>
  <c r="K349" i="2"/>
  <c r="L349" i="2" s="1"/>
  <c r="K338" i="2"/>
  <c r="L338" i="2" s="1"/>
  <c r="M338" i="2" s="1"/>
  <c r="L330" i="2"/>
  <c r="K330" i="2"/>
  <c r="K244" i="2"/>
  <c r="K243" i="2"/>
  <c r="L243" i="2" s="1"/>
  <c r="K217" i="2"/>
  <c r="K216" i="2"/>
  <c r="K215" i="2"/>
  <c r="L215" i="2" s="1"/>
  <c r="L377" i="4" l="1"/>
  <c r="L384" i="4" s="1"/>
  <c r="L387" i="4" s="1"/>
  <c r="C53" i="1" s="1"/>
  <c r="M206" i="4"/>
  <c r="M374" i="4" s="1"/>
  <c r="M377" i="4" s="1"/>
  <c r="M384" i="4" s="1"/>
  <c r="M207" i="4"/>
  <c r="D47" i="1" s="1"/>
  <c r="L376" i="3"/>
  <c r="L377" i="3" s="1"/>
  <c r="L384" i="3" s="1"/>
  <c r="C36" i="1" s="1"/>
  <c r="C35" i="1"/>
  <c r="D35" i="1"/>
  <c r="M376" i="3"/>
  <c r="M377" i="3" s="1"/>
  <c r="M384" i="3" s="1"/>
  <c r="M215" i="2"/>
  <c r="M177" i="2"/>
  <c r="C52" i="1" l="1"/>
  <c r="D52" i="1"/>
  <c r="K384" i="4"/>
  <c r="B52" i="1" s="1"/>
  <c r="M387" i="4"/>
  <c r="D53" i="1" s="1"/>
  <c r="K384" i="3"/>
  <c r="K387" i="3" s="1"/>
  <c r="L387" i="3"/>
  <c r="C37" i="1" s="1"/>
  <c r="D36" i="1"/>
  <c r="M387" i="3"/>
  <c r="D37" i="1" s="1"/>
  <c r="L244" i="2"/>
  <c r="K245" i="2"/>
  <c r="K246" i="2"/>
  <c r="L246" i="2" s="1"/>
  <c r="K247" i="2"/>
  <c r="L247" i="2" s="1"/>
  <c r="K248" i="2"/>
  <c r="L248" i="2" s="1"/>
  <c r="K249" i="2"/>
  <c r="L249" i="2" s="1"/>
  <c r="K250" i="2"/>
  <c r="L250" i="2" s="1"/>
  <c r="K251" i="2"/>
  <c r="L251" i="2" s="1"/>
  <c r="K252" i="2"/>
  <c r="L252" i="2" s="1"/>
  <c r="K253" i="2"/>
  <c r="L253" i="2" s="1"/>
  <c r="K254" i="2"/>
  <c r="L254" i="2" s="1"/>
  <c r="K255" i="2"/>
  <c r="L255" i="2" s="1"/>
  <c r="K256" i="2"/>
  <c r="L256" i="2" s="1"/>
  <c r="K257" i="2"/>
  <c r="L257" i="2" s="1"/>
  <c r="K258" i="2"/>
  <c r="L258" i="2" s="1"/>
  <c r="K259" i="2"/>
  <c r="L259" i="2" s="1"/>
  <c r="K260" i="2"/>
  <c r="L260" i="2" s="1"/>
  <c r="K261" i="2"/>
  <c r="L261" i="2" s="1"/>
  <c r="K262" i="2"/>
  <c r="L262" i="2" s="1"/>
  <c r="K263" i="2"/>
  <c r="L263" i="2" s="1"/>
  <c r="K264" i="2"/>
  <c r="L264" i="2" s="1"/>
  <c r="K265" i="2"/>
  <c r="L265" i="2" s="1"/>
  <c r="K266" i="2"/>
  <c r="L266" i="2" s="1"/>
  <c r="K267" i="2"/>
  <c r="L267" i="2" s="1"/>
  <c r="M86" i="2"/>
  <c r="M85" i="2"/>
  <c r="M82" i="2"/>
  <c r="M81" i="2"/>
  <c r="M78" i="2"/>
  <c r="M77" i="2"/>
  <c r="K339" i="2"/>
  <c r="B37" i="1" l="1"/>
  <c r="C38" i="1" s="1"/>
  <c r="K387" i="4"/>
  <c r="B36" i="1"/>
  <c r="L245" i="2"/>
  <c r="L270" i="2" s="1"/>
  <c r="K270" i="2"/>
  <c r="K375" i="2" s="1"/>
  <c r="L339" i="2"/>
  <c r="M339" i="2" s="1"/>
  <c r="M80" i="2"/>
  <c r="M79" i="2"/>
  <c r="M83" i="2"/>
  <c r="M84" i="2"/>
  <c r="B53" i="1" l="1"/>
  <c r="C54" i="1" s="1"/>
  <c r="K340" i="2"/>
  <c r="K341" i="2"/>
  <c r="L341" i="2" s="1"/>
  <c r="K342" i="2"/>
  <c r="L342" i="2" s="1"/>
  <c r="K343" i="2"/>
  <c r="L343" i="2" s="1"/>
  <c r="K344" i="2"/>
  <c r="L344" i="2" s="1"/>
  <c r="K345" i="2"/>
  <c r="L345" i="2" s="1"/>
  <c r="K346" i="2"/>
  <c r="L346" i="2" s="1"/>
  <c r="K347" i="2"/>
  <c r="L347" i="2" s="1"/>
  <c r="K348" i="2"/>
  <c r="L348" i="2" s="1"/>
  <c r="K178" i="2"/>
  <c r="L178" i="2" s="1"/>
  <c r="K179" i="2"/>
  <c r="L179" i="2" s="1"/>
  <c r="K180" i="2"/>
  <c r="L180" i="2" s="1"/>
  <c r="K181" i="2"/>
  <c r="L181" i="2" s="1"/>
  <c r="K182" i="2"/>
  <c r="L182" i="2" s="1"/>
  <c r="K183" i="2"/>
  <c r="L183" i="2" s="1"/>
  <c r="K184" i="2"/>
  <c r="L184" i="2" s="1"/>
  <c r="K185" i="2"/>
  <c r="L185" i="2" s="1"/>
  <c r="K186" i="2"/>
  <c r="L186" i="2" s="1"/>
  <c r="K187" i="2"/>
  <c r="L187" i="2" s="1"/>
  <c r="K188" i="2"/>
  <c r="L188" i="2" s="1"/>
  <c r="L216" i="2"/>
  <c r="L217" i="2"/>
  <c r="K218" i="2"/>
  <c r="L218" i="2" s="1"/>
  <c r="K219" i="2"/>
  <c r="L219" i="2" s="1"/>
  <c r="K220" i="2"/>
  <c r="L220" i="2" s="1"/>
  <c r="K221" i="2"/>
  <c r="L221" i="2" s="1"/>
  <c r="K222" i="2"/>
  <c r="L222" i="2" s="1"/>
  <c r="K223" i="2"/>
  <c r="L223" i="2" s="1"/>
  <c r="L340" i="2" l="1"/>
  <c r="M340" i="2" s="1"/>
  <c r="M330" i="2" l="1"/>
  <c r="K89" i="2" l="1"/>
  <c r="K372" i="2" l="1"/>
  <c r="P90" i="2"/>
  <c r="M59" i="2"/>
  <c r="M65" i="2"/>
  <c r="M69" i="2"/>
  <c r="M72" i="2"/>
  <c r="M73" i="2"/>
  <c r="G165" i="2" l="1"/>
  <c r="K169" i="2" s="1"/>
  <c r="M76" i="2"/>
  <c r="M60" i="2"/>
  <c r="M68" i="2"/>
  <c r="M75" i="2"/>
  <c r="M64" i="2"/>
  <c r="M63" i="2"/>
  <c r="M71" i="2"/>
  <c r="M67" i="2"/>
  <c r="M61" i="2"/>
  <c r="M57" i="2"/>
  <c r="M74" i="2"/>
  <c r="M70" i="2"/>
  <c r="M66" i="2"/>
  <c r="M62" i="2"/>
  <c r="M58" i="2"/>
  <c r="A3" i="2" l="1"/>
  <c r="A4" i="2"/>
  <c r="M260" i="2" l="1"/>
  <c r="M261" i="2"/>
  <c r="M259" i="2" l="1"/>
  <c r="M258" i="2"/>
  <c r="M257" i="2"/>
  <c r="M256" i="2"/>
  <c r="M263" i="2"/>
  <c r="M262" i="2"/>
  <c r="M219" i="2"/>
  <c r="M245" i="2"/>
  <c r="M253" i="2"/>
  <c r="M254" i="2"/>
  <c r="M24" i="2"/>
  <c r="M27" i="2"/>
  <c r="M42" i="2"/>
  <c r="M55" i="2"/>
  <c r="M264" i="2" l="1"/>
  <c r="M221" i="2"/>
  <c r="M249" i="2"/>
  <c r="M218" i="2"/>
  <c r="M220" i="2"/>
  <c r="M248" i="2"/>
  <c r="M252" i="2"/>
  <c r="M251" i="2"/>
  <c r="M255" i="2"/>
  <c r="M247" i="2"/>
  <c r="M246" i="2"/>
  <c r="M250" i="2"/>
  <c r="M32" i="2"/>
  <c r="M35" i="2"/>
  <c r="M21" i="2"/>
  <c r="M39" i="2"/>
  <c r="M45" i="2"/>
  <c r="M44" i="2"/>
  <c r="M43" i="2"/>
  <c r="M47" i="2"/>
  <c r="M26" i="2"/>
  <c r="M46" i="2"/>
  <c r="M38" i="2"/>
  <c r="M29" i="2"/>
  <c r="M41" i="2"/>
  <c r="M49" i="2"/>
  <c r="M36" i="2"/>
  <c r="M54" i="2"/>
  <c r="M48" i="2"/>
  <c r="M40" i="2"/>
  <c r="M53" i="2"/>
  <c r="M28" i="2"/>
  <c r="M20" i="2"/>
  <c r="M37" i="2"/>
  <c r="M34" i="2"/>
  <c r="M30" i="2"/>
  <c r="M22" i="2"/>
  <c r="M31" i="2"/>
  <c r="M23" i="2"/>
  <c r="M25" i="2"/>
  <c r="M33" i="2"/>
  <c r="M342" i="2" l="1"/>
  <c r="M347" i="2"/>
  <c r="B18" i="1"/>
  <c r="M345" i="2" l="1"/>
  <c r="M343" i="2"/>
  <c r="M348" i="2"/>
  <c r="M346" i="2"/>
  <c r="M341" i="2"/>
  <c r="M349" i="2"/>
  <c r="M344" i="2"/>
  <c r="M244" i="2"/>
  <c r="M223" i="2"/>
  <c r="M178" i="2"/>
  <c r="M179" i="2"/>
  <c r="M183" i="2"/>
  <c r="M184" i="2"/>
  <c r="M185" i="2"/>
  <c r="M186" i="2"/>
  <c r="M187" i="2"/>
  <c r="L89" i="2" l="1"/>
  <c r="H211" i="2"/>
  <c r="D18" i="1"/>
  <c r="C18" i="1"/>
  <c r="M267" i="2"/>
  <c r="M265" i="2"/>
  <c r="M266" i="2"/>
  <c r="M222" i="2"/>
  <c r="M217" i="2"/>
  <c r="M188" i="2"/>
  <c r="M182" i="2"/>
  <c r="M181" i="2"/>
  <c r="M180" i="2"/>
  <c r="M18" i="2"/>
  <c r="M52" i="2"/>
  <c r="M51" i="2"/>
  <c r="M56" i="2"/>
  <c r="L372" i="2" l="1"/>
  <c r="R90" i="2"/>
  <c r="G166" i="2" s="1"/>
  <c r="L169" i="2" s="1"/>
  <c r="M169" i="2" s="1"/>
  <c r="K364" i="2"/>
  <c r="L364" i="2" s="1"/>
  <c r="K354" i="2"/>
  <c r="L354" i="2" s="1"/>
  <c r="K353" i="2"/>
  <c r="K228" i="2"/>
  <c r="L228" i="2" s="1"/>
  <c r="K227" i="2"/>
  <c r="L227" i="2" s="1"/>
  <c r="K202" i="2"/>
  <c r="K203" i="2"/>
  <c r="M192" i="2"/>
  <c r="K193" i="2"/>
  <c r="K357" i="2"/>
  <c r="K361" i="2"/>
  <c r="K360" i="2"/>
  <c r="L360" i="2" s="1"/>
  <c r="K358" i="2"/>
  <c r="L358" i="2" s="1"/>
  <c r="K362" i="2"/>
  <c r="L362" i="2" s="1"/>
  <c r="K356" i="2"/>
  <c r="L356" i="2" s="1"/>
  <c r="K355" i="2"/>
  <c r="L355" i="2" s="1"/>
  <c r="K359" i="2"/>
  <c r="K363" i="2"/>
  <c r="L363" i="2" s="1"/>
  <c r="K197" i="2"/>
  <c r="L197" i="2" s="1"/>
  <c r="K194" i="2"/>
  <c r="K198" i="2"/>
  <c r="L198" i="2" s="1"/>
  <c r="K195" i="2"/>
  <c r="L195" i="2" s="1"/>
  <c r="K199" i="2"/>
  <c r="L199" i="2" s="1"/>
  <c r="K196" i="2"/>
  <c r="K232" i="2"/>
  <c r="L232" i="2" s="1"/>
  <c r="K229" i="2"/>
  <c r="L229" i="2" s="1"/>
  <c r="K233" i="2"/>
  <c r="L233" i="2" s="1"/>
  <c r="K234" i="2"/>
  <c r="L234" i="2" s="1"/>
  <c r="K231" i="2"/>
  <c r="L231" i="2" s="1"/>
  <c r="K230" i="2"/>
  <c r="L230" i="2" s="1"/>
  <c r="K235" i="2"/>
  <c r="L235" i="2" s="1"/>
  <c r="M19" i="2"/>
  <c r="B17" i="1"/>
  <c r="B13" i="1"/>
  <c r="M243" i="2"/>
  <c r="M270" i="2" s="1"/>
  <c r="M216" i="2"/>
  <c r="M50" i="2"/>
  <c r="L373" i="2" l="1"/>
  <c r="L238" i="2"/>
  <c r="L202" i="2"/>
  <c r="M202" i="2" s="1"/>
  <c r="L353" i="2"/>
  <c r="M353" i="2" s="1"/>
  <c r="K238" i="2"/>
  <c r="B16" i="1" s="1"/>
  <c r="M227" i="2"/>
  <c r="L203" i="2"/>
  <c r="M203" i="2" s="1"/>
  <c r="M89" i="2"/>
  <c r="M372" i="2" s="1"/>
  <c r="L193" i="2"/>
  <c r="K206" i="2"/>
  <c r="K374" i="2" s="1"/>
  <c r="K207" i="2"/>
  <c r="M195" i="2"/>
  <c r="M199" i="2"/>
  <c r="L194" i="2"/>
  <c r="M194" i="2" s="1"/>
  <c r="L361" i="2"/>
  <c r="M361" i="2" s="1"/>
  <c r="L196" i="2"/>
  <c r="M196" i="2" s="1"/>
  <c r="L357" i="2"/>
  <c r="M357" i="2" s="1"/>
  <c r="M363" i="2"/>
  <c r="M356" i="2"/>
  <c r="L359" i="2"/>
  <c r="M359" i="2" s="1"/>
  <c r="L375" i="2"/>
  <c r="K367" i="2"/>
  <c r="K376" i="2" s="1"/>
  <c r="M230" i="2"/>
  <c r="M235" i="2"/>
  <c r="M232" i="2"/>
  <c r="M231" i="2"/>
  <c r="M233" i="2"/>
  <c r="M375" i="2"/>
  <c r="C17" i="1"/>
  <c r="D17" i="1"/>
  <c r="C13" i="1"/>
  <c r="M229" i="2"/>
  <c r="M234" i="2"/>
  <c r="M228" i="2"/>
  <c r="M197" i="2"/>
  <c r="M362" i="2"/>
  <c r="M358" i="2"/>
  <c r="M355" i="2"/>
  <c r="M360" i="2"/>
  <c r="M364" i="2"/>
  <c r="M354" i="2"/>
  <c r="M198" i="2"/>
  <c r="M238" i="2" l="1"/>
  <c r="D16" i="1" s="1"/>
  <c r="L206" i="2"/>
  <c r="L374" i="2" s="1"/>
  <c r="L207" i="2"/>
  <c r="C15" i="1" s="1"/>
  <c r="B15" i="1"/>
  <c r="B19" i="1"/>
  <c r="C16" i="1"/>
  <c r="M367" i="2"/>
  <c r="M376" i="2" s="1"/>
  <c r="L367" i="2"/>
  <c r="L376" i="2" s="1"/>
  <c r="D13" i="1"/>
  <c r="M193" i="2"/>
  <c r="K373" i="2" l="1"/>
  <c r="K377" i="2" s="1"/>
  <c r="M373" i="2"/>
  <c r="M206" i="2"/>
  <c r="M374" i="2" s="1"/>
  <c r="M207" i="2"/>
  <c r="D15" i="1" s="1"/>
  <c r="C19" i="1"/>
  <c r="D19" i="1"/>
  <c r="B14" i="1" l="1"/>
  <c r="M377" i="2"/>
  <c r="M384" i="2" s="1"/>
  <c r="M387" i="2" s="1"/>
  <c r="D20" i="1" l="1"/>
  <c r="D14" i="1" l="1"/>
  <c r="D21" i="1"/>
  <c r="L377" i="2"/>
  <c r="L384" i="2" l="1"/>
  <c r="C14" i="1"/>
  <c r="K384" i="2" l="1"/>
  <c r="K387" i="2" s="1"/>
  <c r="L387" i="2"/>
  <c r="C20" i="1"/>
  <c r="C21" i="1" l="1"/>
  <c r="B21" i="1"/>
  <c r="B20" i="1"/>
  <c r="C2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tc={5D7BF9D7-4CC3-49C3-8177-408A31242676}</author>
    <author>tc={DB0EAE83-999B-47A6-A349-1644DA2FA4B7}</author>
    <author>tc={6C2110E0-403C-45B7-979B-B0C78C06120C}</author>
    <author>tc={25C0443B-04C5-4358-A787-1F1E0678B4D8}</author>
  </authors>
  <commentList>
    <comment ref="G13" authorId="0" shapeId="0" xr:uid="{5D7BF9D7-4CC3-49C3-8177-408A31242676}">
      <text>
        <t>[Threaded comment]
Your version of Excel allows you to read this threaded comment; however, any edits to it will get removed if the file is opened in a newer version of Excel. Learn more: https://go.microsoft.com/fwlink/?linkid=870924
Comment:
    This would include the total FTE's in this budget as well as the FTE's of anyone else on the team if your CFO team will work in coordination with another team (e.g. pantry team, basic needs team, etc.)</t>
      </text>
    </comment>
    <comment ref="B91" authorId="1" shapeId="0" xr:uid="{DB0EAE83-999B-47A6-A349-1644DA2FA4B7}">
      <text>
        <t xml:space="preserve">[Threaded comment]
Your version of Excel allows you to read this threaded comment; however, any edits to it will get removed if the file is opened in a newer version of Excel. Learn more: https://go.microsoft.com/fwlink/?linkid=870924
Comment:
    There should be a description for each line in the salaries section outlining their role on the CFO team. Please omit any other duties not related to CFO. </t>
      </text>
    </comment>
    <comment ref="F372" authorId="2" shapeId="0" xr:uid="{6C2110E0-403C-45B7-979B-B0C78C06120C}">
      <text>
        <t xml:space="preserve">[Threaded comment]
Your version of Excel allows you to read this threaded comment; however, any edits to it will get removed if the file is opened in a newer version of Excel. Learn more: https://go.microsoft.com/fwlink/?linkid=870924
Comment:
    Checked boxes currently reflects Modified Total Direct Costs (MTDC) as the indirect base. Adjust as necessary. </t>
      </text>
    </comment>
    <comment ref="D378" authorId="3" shapeId="0" xr:uid="{25C0443B-04C5-4358-A787-1F1E0678B4D8}">
      <text>
        <t>[Threaded comment]
Your version of Excel allows you to read this threaded comment; however, any edits to it will get removed if the file is opened in a newer version of Excel. Learn more: https://go.microsoft.com/fwlink/?linkid=870924
Comment:
    If you have a NICRA, use your negotiated indirect rate up to the 25% cap</t>
      </text>
    </comment>
  </commentList>
</comments>
</file>

<file path=xl/sharedStrings.xml><?xml version="1.0" encoding="utf-8"?>
<sst xmlns="http://schemas.openxmlformats.org/spreadsheetml/2006/main" count="1359" uniqueCount="194">
  <si>
    <t>Personnel Salaries</t>
  </si>
  <si>
    <t>Fringe Benefits</t>
  </si>
  <si>
    <t>Operating Expenses</t>
  </si>
  <si>
    <t>Travel and Per Diem</t>
  </si>
  <si>
    <t>Other Costs</t>
  </si>
  <si>
    <t>Indirect Costs</t>
  </si>
  <si>
    <t>Name</t>
  </si>
  <si>
    <t>Position Title</t>
  </si>
  <si>
    <t>Annual Salary</t>
  </si>
  <si>
    <t xml:space="preserve">Total Dollars     </t>
  </si>
  <si>
    <t>1.</t>
  </si>
  <si>
    <t>2.</t>
  </si>
  <si>
    <t>3.</t>
  </si>
  <si>
    <t>4.</t>
  </si>
  <si>
    <t>5.</t>
  </si>
  <si>
    <t>6.</t>
  </si>
  <si>
    <t>7.</t>
  </si>
  <si>
    <t>8.</t>
  </si>
  <si>
    <t>9.</t>
  </si>
  <si>
    <t>10.</t>
  </si>
  <si>
    <t>11.</t>
  </si>
  <si>
    <t>12.</t>
  </si>
  <si>
    <t>TOTAL PERSONNEL SALARIES</t>
  </si>
  <si>
    <t>FRINGE BENEFITS:</t>
  </si>
  <si>
    <t>INDIRECT COSTS:</t>
  </si>
  <si>
    <t>Budget Line Categories</t>
  </si>
  <si>
    <t>TOTALS</t>
  </si>
  <si>
    <t>Total Program Costs</t>
  </si>
  <si>
    <t>Federal Share (Reimbursable)</t>
  </si>
  <si>
    <t>State Share</t>
  </si>
  <si>
    <t>Federal Share</t>
  </si>
  <si>
    <t>POSITION DESCRIPTIONS for each position/staff person listed above</t>
  </si>
  <si>
    <t>Proration Percentage (as calculated in Personnel section):</t>
  </si>
  <si>
    <t>FIXED COSTS:</t>
  </si>
  <si>
    <t>Description</t>
  </si>
  <si>
    <t>Annual Cost</t>
  </si>
  <si>
    <t>PRORATED COSTS:</t>
  </si>
  <si>
    <t>Estimated Cost</t>
  </si>
  <si>
    <t>Subcontractor Name</t>
  </si>
  <si>
    <t>Percent of Federal Share to State Share:</t>
  </si>
  <si>
    <t>State Share           (Not Reimbursable)</t>
  </si>
  <si>
    <t>Organization's Total FTEs for Proration:</t>
  </si>
  <si>
    <t>Check the line items on which indirect costs are to be applied:</t>
  </si>
  <si>
    <t>FRINGE BENEFITS</t>
  </si>
  <si>
    <t>OPERATING EXPENSES</t>
  </si>
  <si>
    <t>TRAVEL AND PER DIEM</t>
  </si>
  <si>
    <r>
      <t>SUBCONTRACTS</t>
    </r>
    <r>
      <rPr>
        <b/>
        <sz val="10"/>
        <color indexed="8"/>
        <rFont val="Arial"/>
        <family val="2"/>
      </rPr>
      <t/>
    </r>
  </si>
  <si>
    <t>OTHER COSTS</t>
  </si>
  <si>
    <t>INDIRECT COSTS</t>
  </si>
  <si>
    <t>TOTAL EXPENSES</t>
  </si>
  <si>
    <t>Enter Indirect Rate:</t>
  </si>
  <si>
    <t>Total</t>
  </si>
  <si>
    <t>13.</t>
  </si>
  <si>
    <t>14.</t>
  </si>
  <si>
    <t>15.</t>
  </si>
  <si>
    <t>16.</t>
  </si>
  <si>
    <t>18.</t>
  </si>
  <si>
    <t>17.</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</si>
  <si>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</si>
  <si>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</si>
  <si>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</si>
  <si>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</si>
  <si>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</si>
  <si>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</si>
  <si>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</si>
  <si>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</si>
  <si>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</si>
  <si>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</si>
  <si>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</si>
  <si>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</si>
  <si>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</si>
  <si>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</si>
  <si>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</si>
  <si>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</si>
  <si>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</si>
  <si>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</si>
  <si>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</si>
  <si>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</si>
  <si>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</si>
  <si>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</si>
  <si>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</si>
  <si>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</si>
  <si>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</si>
  <si>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</si>
  <si>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</si>
  <si>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</si>
  <si>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</si>
  <si>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</si>
  <si>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</si>
  <si>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</si>
  <si>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Indirect Costs not to exceed 25.0000%</t>
  </si>
  <si>
    <t>Indirect Costs (between 10 and 25%)</t>
  </si>
  <si>
    <t>BUILDING COSTS (Please show calculations with square footage)</t>
  </si>
  <si>
    <t>OPERATING EXPENSES (excluding Building Costs)</t>
  </si>
  <si>
    <t>Operating Expenses (excluding Building Costs)</t>
  </si>
  <si>
    <t>October 1, 2021 through September 30, 2022</t>
  </si>
  <si>
    <t>51.</t>
  </si>
  <si>
    <t>52.</t>
  </si>
  <si>
    <t>53.</t>
  </si>
  <si>
    <t>54.</t>
  </si>
  <si>
    <t>55.</t>
  </si>
  <si>
    <t>56.</t>
  </si>
  <si>
    <t>57.</t>
  </si>
  <si>
    <t>58.</t>
  </si>
  <si>
    <t>59.</t>
  </si>
  <si>
    <t>60.</t>
  </si>
  <si>
    <t>Note: Insert State Share, Federal Share and Total Dollars from the corresponding Federal Fiscal Year of the Subcontractor Budget Summary page.  Please ensure there are no decimals.</t>
  </si>
  <si>
    <t>ANNUAL BUDGET DETAIL</t>
  </si>
  <si>
    <t>BUDGET SUMMARY</t>
  </si>
  <si>
    <t>61.</t>
  </si>
  <si>
    <t>62.</t>
  </si>
  <si>
    <t>63.</t>
  </si>
  <si>
    <t>64.</t>
  </si>
  <si>
    <t>65.</t>
  </si>
  <si>
    <t>66.</t>
  </si>
  <si>
    <t>67.</t>
  </si>
  <si>
    <t>68.</t>
  </si>
  <si>
    <t>69.</t>
  </si>
  <si>
    <t>70.</t>
  </si>
  <si>
    <t>Fringe Benefits Rate Calculator</t>
  </si>
  <si>
    <t>Percent Allocation to State Share:</t>
  </si>
  <si>
    <t>unlocked</t>
  </si>
  <si>
    <r>
      <rPr>
        <i/>
        <sz val="10"/>
        <rFont val="Arial"/>
        <family val="2"/>
      </rPr>
      <t xml:space="preserve">Note: This budget represents both the </t>
    </r>
    <r>
      <rPr>
        <b/>
        <i/>
        <sz val="10"/>
        <rFont val="Arial"/>
        <family val="2"/>
      </rPr>
      <t>State Share costs (not reimbursable)</t>
    </r>
    <r>
      <rPr>
        <i/>
        <sz val="10"/>
        <rFont val="Arial"/>
        <family val="2"/>
      </rPr>
      <t xml:space="preserve"> and </t>
    </r>
    <r>
      <rPr>
        <b/>
        <i/>
        <sz val="10"/>
        <rFont val="Arial"/>
        <family val="2"/>
      </rPr>
      <t>Federal Share costs (reimbursable by USDA)</t>
    </r>
    <r>
      <rPr>
        <i/>
        <sz val="10"/>
        <rFont val="Arial"/>
        <family val="2"/>
      </rPr>
      <t>.  Both State Share costs and Federal Share costs are to be used to conduct allowable CalFresh outreach activities. Budgetary dollars designated as State Share must be from non-Federal sources, as defined by the USDA Guidance, to be used to conduct allowable CalFresh outreach activities. Data entered on this tab will automatically populate the Combined Budget Summary worksheet, which shows the nine-line-item budget to be used for invoicing. Please double-check that all data are accurate and transferred accurately and completely.</t>
    </r>
  </si>
  <si>
    <r>
      <t xml:space="preserve">Equipment </t>
    </r>
    <r>
      <rPr>
        <i/>
        <sz val="11"/>
        <rFont val="Arial"/>
        <family val="2"/>
      </rPr>
      <t>(Not Allowable)</t>
    </r>
    <r>
      <rPr>
        <sz val="11"/>
        <rFont val="Arial"/>
        <family val="2"/>
      </rPr>
      <t xml:space="preserve"> </t>
    </r>
  </si>
  <si>
    <r>
      <t xml:space="preserve">Subcontractors </t>
    </r>
    <r>
      <rPr>
        <i/>
        <sz val="11"/>
        <rFont val="Arial"/>
        <family val="2"/>
      </rPr>
      <t>(Not Applicable)</t>
    </r>
  </si>
  <si>
    <t>PERSONNEL SALARIES:  (Include all outreach staff, actual or proposed.  Notify your Contractor if additional lines needed.)</t>
  </si>
  <si>
    <t>OPERATING EXPENSES:  (Include as many lines as necessary.  Notify your Contractor if additional lines needed.)</t>
  </si>
  <si>
    <t>TRAVEL AND PER DIEM:  (Include as many lines as necessary.  Notify your Contractor if additional lines needed.)</t>
  </si>
  <si>
    <t>OTHER COSTS:  (Include as many lines as necessary.  Notify your Contractor if additional lines needed.)</t>
  </si>
  <si>
    <t>EQUIPMENT: unallowable</t>
  </si>
  <si>
    <t>EQUIPMENT: (This line item is not allowed in subcontracts)</t>
  </si>
  <si>
    <t xml:space="preserve">SUBCONTRACTS: (Only allowed for Applicants and Prime Subcontractors.) </t>
  </si>
  <si>
    <t xml:space="preserve">State Share
FTE
</t>
  </si>
  <si>
    <t>Federal Share
FTE</t>
  </si>
  <si>
    <t>SS FB Rate</t>
  </si>
  <si>
    <t>SS Total</t>
  </si>
  <si>
    <t>FS FB Rate</t>
  </si>
  <si>
    <t>FS Total</t>
  </si>
  <si>
    <t>Overall SS FB Rate:</t>
  </si>
  <si>
    <t>Overall FS FB Rate:</t>
  </si>
  <si>
    <t>Benefits Rate for State Share (percent of salary):</t>
  </si>
  <si>
    <t>Benefits Rate for Federal Share (percent of salary):</t>
  </si>
  <si>
    <t>Total Percent FTE for Proration:</t>
  </si>
  <si>
    <t>Total FTE for All Staff Listed (automatically calculated):</t>
  </si>
  <si>
    <t>Attachment 6a</t>
  </si>
  <si>
    <r>
      <rPr>
        <b/>
        <u/>
        <sz val="11"/>
        <color indexed="8"/>
        <rFont val="Arial"/>
        <family val="2"/>
      </rPr>
      <t>Note</t>
    </r>
    <r>
      <rPr>
        <b/>
        <sz val="11"/>
        <color indexed="8"/>
        <rFont val="Arial"/>
        <family val="2"/>
      </rPr>
      <t>:</t>
    </r>
    <r>
      <rPr>
        <sz val="11"/>
        <color indexed="8"/>
        <rFont val="Arial"/>
        <family val="2"/>
      </rPr>
      <t xml:space="preserve">  This Budget Summary worksheet will be automatically populated by data entered from the Annual Budget Detail worksheets. Total Federal Share Budget must be </t>
    </r>
    <r>
      <rPr>
        <b/>
        <sz val="11"/>
        <color rgb="FF000000"/>
        <rFont val="Arial"/>
        <family val="2"/>
      </rPr>
      <t>50%</t>
    </r>
    <r>
      <rPr>
        <sz val="11"/>
        <color indexed="8"/>
        <rFont val="Arial"/>
        <family val="2"/>
      </rPr>
      <t xml:space="preserve"> (or less) of total State Share Budget as reflected below.</t>
    </r>
  </si>
  <si>
    <t>FFY 2022</t>
  </si>
  <si>
    <t>October 1, 2022 through September 30, 2023</t>
  </si>
  <si>
    <t>October 1, 2023 through September 30, 2024</t>
  </si>
  <si>
    <t>Attachment 6c</t>
  </si>
  <si>
    <t>Attachment 6e</t>
  </si>
  <si>
    <t>FFY 2023</t>
  </si>
  <si>
    <t>FFY 2024</t>
  </si>
  <si>
    <t>Note: Prime Subcontractors with subcontractors need to use the agency budget template.</t>
  </si>
  <si>
    <t>Activities Assistant</t>
  </si>
  <si>
    <t>Faculty Partner</t>
  </si>
  <si>
    <t>General Supervision</t>
  </si>
  <si>
    <t>Campus Program Manager</t>
  </si>
  <si>
    <t>Principal Investigator</t>
  </si>
  <si>
    <t>CFO Reporting Analyst</t>
  </si>
  <si>
    <t>Fiscal consultant</t>
  </si>
  <si>
    <t>CFO Undergrad Student Asst</t>
  </si>
  <si>
    <t>TBD Student</t>
  </si>
  <si>
    <t>Activities Assistant: meet and enroll students in CFO internship, develop internship objectives pertaining to application assistance, provide oversight while CFO interns are providing application assistance/SARS/ARS, and provide training and ongoing support for student intern's CFO activities, coordinates work between county staff and interns.</t>
  </si>
  <si>
    <t>Staff background checks</t>
  </si>
  <si>
    <t>on-campus parking for official CFO guests (from CHC, LA DPSS, etc.)</t>
  </si>
  <si>
    <t>mileage to and from LA County DPSS meetings</t>
  </si>
  <si>
    <t>TBD Faculty</t>
  </si>
  <si>
    <t>Health Promotion Student</t>
  </si>
  <si>
    <t>meals for CFO specific trainings (~5 trainings per year, 6-7 staff per training)</t>
  </si>
  <si>
    <t>Nutrition Faculty Partner</t>
  </si>
  <si>
    <t xml:space="preserve">Nutrition Faculty Partner: Responsible for placement of FCS interns interested in CFO. Meet and enroll students in CFO internship, develop internship objectives pertaining to application assistance, and provide ongoing support for student intern's CFO activities. </t>
  </si>
  <si>
    <t>Health Promotion Student: Provides support to develop publicity and implement promotional efforts for CalFresh Outreach programs.</t>
  </si>
  <si>
    <t>Faculty Partner: Refers students to CFO team for prescreen and application assistance</t>
  </si>
  <si>
    <t>CFO professional development (to improve CFO effots, application assistance, etc.)</t>
  </si>
  <si>
    <t>Subcontracted Under Chico State Enterprises - Center for Healthy Communities</t>
  </si>
  <si>
    <t>TBD</t>
  </si>
  <si>
    <t>Jane Doe</t>
  </si>
  <si>
    <t>John Smith</t>
  </si>
  <si>
    <t>Fake McGee</t>
  </si>
  <si>
    <t>Johnathen Fakename</t>
  </si>
  <si>
    <t>General Supervision: Provides developmental opportunities for Food Pantry staff and interns and assists the PI, Program Manager, and Site Supervisor to organize activities related to CalFresh Outreach, Food Pantry, tabling, and special events such as those during CalFresh Day and Month of Wellness. Identifies partnership opportunities on campus for decreasing food insecurity among diverse student clubs and organizations.</t>
  </si>
  <si>
    <t>TBD - CAMPUS NAME HERE</t>
  </si>
  <si>
    <t xml:space="preserve">Principal Investigator: Provides planning, management, and supervision of all aspects of the CFO project. Creates and implements CFO strategy and outreach objectives. Regularly liaises with partners on and off campus, including Campus Health/Wellbeing, Student Services/Affairs, Dean of Students, EOP office, and the Basic Needs Working Group, as well as the Chancellor’s Office. </t>
  </si>
  <si>
    <t xml:space="preserve">Fiscal consultant: Provides logistical and technical support for coordinating CalFresh Outreach efforts with the Food Pantry. Tracks budget and expenditures. </t>
  </si>
  <si>
    <t>CFO Reporting Analyst (point person): Oversees and monitor all CFO fiscal and programmatic activities and quarterly reporting including compiling and completing time and effort forms for all staff/faculty and completes the fiscal reporting entry pages.  Regularly communicates with prime contractor and Chancellor's Office.</t>
  </si>
  <si>
    <t>Campus Program Manager: Coordinates all CalFresh outreach partnership opportunities on campus, CalFresh events, drop-in assistance days, and trainings. Supervises work between county staff and campus staff and interns.  Regularly communicates with prime contractor and Chancellor's Office. Identify sources of state share &amp; documents. Along with Fiscal Consultant, makes purchases and tracks riembursements</t>
  </si>
  <si>
    <t>Computing devices n = 4 @ ~$1,125 each (includes taxes, IT fees, etc.)</t>
  </si>
  <si>
    <t>CFO Undergrad Student Asst.: Oversees CFO volunteer Advocates and supports the Activities Assistant with programmatic tracking and reporting. Also assists with application assistance, verfications, follow-ups, prescreening at classrooms and events, etc.</t>
  </si>
  <si>
    <t>Personal Protective Equipment (e.g. gloves, disinfecting wipes, plastic partitions, etc.)</t>
  </si>
  <si>
    <t>CalFresh Summit and or CF Forum (includes lodging, flight, per diem, etc. for 4 indiviudals)</t>
  </si>
  <si>
    <t>CalFresh Outreach tabling/event supplies/materials (e.g. canopy, tablecloth, table, chairs, sandwich board, etc.)</t>
  </si>
  <si>
    <t>Subscription renewal (You Can Book Me - CF appointment scheduling software &amp; Canva)</t>
  </si>
  <si>
    <t xml:space="preserve">CFO branded staff apparel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</si>
</sst>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41" formatCode="_(* #,##0_);_(* \(#,##0\);_(* &quot;-&quot;_);_(@_)"/>
    <numFmt numFmtId="44" formatCode="_(&quot;$&quot;* #,##0.00_);_(&quot;$&quot;* \(#,##0.00\);_(&quot;$&quot;* &quot;-&quot;??_);_(@_)"/>
    <numFmt numFmtId="164" formatCode="_([$€-2]* #,##0.00_);_([$€-2]* \(#,##0.00\);_([$€-2]* &quot;-&quot;??_)"/>
    <numFmt numFmtId="165" formatCode="0.000%"/>
    <numFmt numFmtId="166" formatCode="0.0000"/>
    <numFmt numFmtId="167" formatCode="_(&quot;$&quot;* #,##0_);_(&quot;$&quot;* \(#,##0\);_(&quot;$&quot;* &quot;-&quot;??_);_(@_)"/>
    <numFmt numFmtId="168" formatCode="0.0000%"/>
    <numFmt numFmtId="169" formatCode="0.00000%"/>
    <numFmt numFmtId="170" formatCode="_(&quot;$&quot;* #,##0.0_);_(&quot;$&quot;* \(#,##0.0\);_(&quot;$&quot;* &quot;-&quot;?_);_(@_)"/>
    <numFmt numFmtId="171" formatCode="_(&quot;$&quot;* #,##0.0_);_(&quot;$&quot;* \(#,##0.0\);_(&quot;$&quot;* &quot;-&quot;_);_(@_)"/>
  </numFmts>
  <fonts count="29" x14ac:knownFonts="1">
    <font>
      <sz val="11"/>
      <color theme="1"/>
      <name val="Calibri"/>
      <family val="2"/>
      <scheme val="minor"/>
    </font>
    <font>
      <sz val="10"/>
      <name val="Arial"/>
      <family val="2"/>
    </font>
    <font>
      <sz val="10"/>
      <name val="Arial"/>
      <family val="2"/>
    </font>
    <font>
      <b/>
      <sz val="10"/>
      <name val="Arial"/>
      <family val="2"/>
    </font>
    <font>
      <sz val="11"/>
      <name val="Arial"/>
      <family val="2"/>
    </font>
    <font>
      <b/>
      <sz val="11"/>
      <name val="Arial"/>
      <family val="2"/>
    </font>
    <font>
      <b/>
      <u/>
      <sz val="10"/>
      <name val="Arial"/>
      <family val="2"/>
    </font>
    <font>
      <b/>
      <sz val="11"/>
      <color indexed="8"/>
      <name val="Arial"/>
      <family val="2"/>
    </font>
    <font>
      <sz val="11"/>
      <color indexed="8"/>
      <name val="Arial"/>
      <family val="2"/>
    </font>
    <font>
      <b/>
      <sz val="10"/>
      <color indexed="8"/>
      <name val="Arial"/>
      <family val="2"/>
    </font>
    <font>
      <b/>
      <u/>
      <sz val="11"/>
      <color indexed="8"/>
      <name val="Arial"/>
      <family val="2"/>
    </font>
    <font>
      <sz val="10"/>
      <color indexed="8"/>
      <name val="Arial"/>
      <family val="2"/>
    </font>
    <font>
      <b/>
      <sz val="8"/>
      <color indexed="8"/>
      <name val="Arial"/>
      <family val="2"/>
    </font>
    <font>
      <sz val="10"/>
      <color indexed="8"/>
      <name val="Times New Roman"/>
      <family val="1"/>
    </font>
    <font>
      <b/>
      <i/>
      <sz val="10"/>
      <name val="Arial"/>
      <family val="2"/>
    </font>
    <font>
      <sz val="11"/>
      <color theme="1"/>
      <name val="Calibri"/>
      <family val="2"/>
      <scheme val="minor"/>
    </font>
    <font>
      <i/>
      <sz val="10"/>
      <name val="Arial"/>
      <family val="2"/>
    </font>
    <font>
      <b/>
      <sz val="11"/>
      <color theme="1"/>
      <name val="Calibri"/>
      <family val="2"/>
      <scheme val="minor"/>
    </font>
    <font>
      <sz val="10"/>
      <color theme="0"/>
      <name val="Arial"/>
      <family val="2"/>
    </font>
    <font>
      <b/>
      <sz val="11"/>
      <color rgb="FF000000"/>
      <name val="Arial"/>
      <family val="2"/>
    </font>
    <font>
      <sz val="11"/>
      <color theme="0"/>
      <name val="Calibri"/>
      <family val="2"/>
      <scheme val="minor"/>
    </font>
    <font>
      <b/>
      <sz val="11"/>
      <color theme="1"/>
      <name val="Arial"/>
      <family val="2"/>
    </font>
    <font>
      <i/>
      <sz val="11"/>
      <color theme="1"/>
      <name val="Calibri"/>
      <family val="2"/>
      <scheme val="minor"/>
    </font>
    <font>
      <sz val="11"/>
      <name val="Calibri"/>
      <family val="2"/>
      <scheme val="minor"/>
    </font>
    <font>
      <sz val="10"/>
      <color theme="1"/>
      <name val="Arial"/>
      <family val="2"/>
    </font>
    <font>
      <i/>
      <sz val="11"/>
      <name val="Arial"/>
      <family val="2"/>
    </font>
    <font>
      <b/>
      <sz val="12"/>
      <color rgb="FF000000"/>
      <name val="Arial"/>
      <family val="2"/>
    </font>
    <font>
      <b/>
      <sz val="12"/>
      <color indexed="8"/>
      <name val="Arial"/>
      <family val="2"/>
    </font>
    <font>
      <sz val="9"/>
      <color indexed="81"/>
      <name val="Tahoma"/>
      <family val="2"/>
    </font>
  </fonts>
  <fills count="6">
    <fill>
      <patternFill patternType="none"/>
    </fill>
    <fill>
      <patternFill patternType="gray125"/>
    </fill>
    <fill>
      <patternFill patternType="solid">
        <fgColor indexed="43"/>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rgb="FFFFFF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style="medium">
        <color indexed="64"/>
      </bottom>
      <diagonal/>
    </border>
    <border>
      <left style="medium">
        <color auto="1"/>
      </left>
      <right style="medium">
        <color auto="1"/>
      </right>
      <top/>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indexed="64"/>
      </right>
      <top/>
      <bottom style="double">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ashed">
        <color auto="1"/>
      </right>
      <top/>
      <bottom/>
      <diagonal/>
    </border>
    <border>
      <left/>
      <right style="dashed">
        <color auto="1"/>
      </right>
      <top/>
      <bottom style="dashed">
        <color auto="1"/>
      </bottom>
      <diagonal/>
    </border>
    <border>
      <left/>
      <right/>
      <top/>
      <bottom style="dashed">
        <color auto="1"/>
      </bottom>
      <diagonal/>
    </border>
    <border>
      <left/>
      <right style="dashed">
        <color auto="1"/>
      </right>
      <top style="dashed">
        <color auto="1"/>
      </top>
      <bottom/>
      <diagonal/>
    </border>
  </borders>
  <cellStyleXfs count="13">
    <xf numFmtId="0" fontId="0" fillId="0" borderId="0"/>
    <xf numFmtId="0" fontId="1" fillId="0" borderId="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164" fontId="2" fillId="0" borderId="0" applyFont="0" applyFill="0" applyBorder="0" applyAlignment="0" applyProtection="0"/>
    <xf numFmtId="49" fontId="2" fillId="0" borderId="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cellStyleXfs>
  <cellXfs count="213">
    <xf numFmtId="0" fontId="0" fillId="0" borderId="0" xfId="0"/>
    <xf numFmtId="0" fontId="11" fillId="0" borderId="0" xfId="1" applyFont="1"/>
    <xf numFmtId="0" fontId="1" fillId="0" borderId="0" xfId="1"/>
    <xf numFmtId="0" fontId="3" fillId="0" borderId="0" xfId="1" applyFont="1"/>
    <xf numFmtId="42" fontId="1" fillId="0" borderId="0" xfId="1" applyNumberFormat="1"/>
    <xf numFmtId="0" fontId="6" fillId="0" borderId="0" xfId="1" applyFont="1"/>
    <xf numFmtId="0" fontId="2" fillId="0" borderId="0" xfId="1" applyFont="1" applyAlignment="1">
      <alignment horizontal="left"/>
    </xf>
    <xf numFmtId="0" fontId="2" fillId="0" borderId="0" xfId="1" applyFont="1"/>
    <xf numFmtId="0" fontId="2" fillId="0" borderId="1" xfId="1" applyFont="1" applyBorder="1"/>
    <xf numFmtId="0" fontId="2" fillId="0" borderId="0" xfId="1" applyFont="1" applyAlignment="1">
      <alignment horizontal="center"/>
    </xf>
    <xf numFmtId="42" fontId="2" fillId="0" borderId="0" xfId="1" applyNumberFormat="1" applyFont="1"/>
    <xf numFmtId="42" fontId="2" fillId="0" borderId="1" xfId="4" applyFont="1" applyFill="1" applyBorder="1"/>
    <xf numFmtId="41" fontId="2" fillId="0" borderId="0" xfId="2" applyFont="1" applyFill="1"/>
    <xf numFmtId="41" fontId="2" fillId="0" borderId="0" xfId="2" applyFont="1" applyFill="1" applyAlignment="1">
      <alignment horizontal="center"/>
    </xf>
    <xf numFmtId="42" fontId="2" fillId="0" borderId="0" xfId="2" applyNumberFormat="1" applyFont="1" applyFill="1"/>
    <xf numFmtId="0" fontId="3" fillId="0" borderId="1" xfId="1" applyFont="1" applyBorder="1" applyAlignment="1">
      <alignment horizontal="center" vertical="center" wrapText="1"/>
    </xf>
    <xf numFmtId="42" fontId="3" fillId="0" borderId="1" xfId="1" applyNumberFormat="1" applyFont="1" applyBorder="1" applyAlignment="1">
      <alignment horizontal="center" vertical="center" wrapText="1"/>
    </xf>
    <xf numFmtId="0" fontId="5" fillId="2" borderId="2" xfId="1" applyFont="1" applyFill="1" applyBorder="1"/>
    <xf numFmtId="0" fontId="7" fillId="2" borderId="2" xfId="1" applyFont="1" applyFill="1" applyBorder="1"/>
    <xf numFmtId="0" fontId="9" fillId="0" borderId="0" xfId="1" applyFont="1"/>
    <xf numFmtId="42" fontId="11" fillId="0" borderId="0" xfId="2" applyNumberFormat="1" applyFont="1" applyFill="1"/>
    <xf numFmtId="49" fontId="11" fillId="0" borderId="0" xfId="6" applyFont="1"/>
    <xf numFmtId="42" fontId="11" fillId="0" borderId="0" xfId="8" applyNumberFormat="1" applyFont="1" applyFill="1" applyBorder="1"/>
    <xf numFmtId="42" fontId="11" fillId="0" borderId="0" xfId="1" applyNumberFormat="1" applyFont="1"/>
    <xf numFmtId="0" fontId="11" fillId="0" borderId="0" xfId="1" applyFont="1" applyAlignment="1">
      <alignment vertical="top"/>
    </xf>
    <xf numFmtId="0" fontId="12" fillId="0" borderId="0" xfId="1" applyFont="1" applyAlignment="1">
      <alignment horizontal="left" vertical="top" wrapText="1"/>
    </xf>
    <xf numFmtId="44" fontId="11" fillId="0" borderId="0" xfId="8" applyFont="1" applyFill="1" applyAlignment="1"/>
    <xf numFmtId="42" fontId="11" fillId="0" borderId="0" xfId="2" applyNumberFormat="1" applyFont="1" applyFill="1" applyBorder="1"/>
    <xf numFmtId="0" fontId="11" fillId="0" borderId="0" xfId="1" applyFont="1" applyAlignment="1">
      <alignment horizontal="left" vertical="top"/>
    </xf>
    <xf numFmtId="0" fontId="11" fillId="0" borderId="0" xfId="1" applyFont="1" applyAlignment="1">
      <alignment vertical="top" wrapText="1"/>
    </xf>
    <xf numFmtId="0" fontId="5" fillId="0" borderId="7" xfId="1" applyFont="1" applyBorder="1" applyAlignment="1">
      <alignment horizontal="center" wrapText="1"/>
    </xf>
    <xf numFmtId="0" fontId="2" fillId="0" borderId="0" xfId="1" quotePrefix="1" applyFont="1" applyAlignment="1">
      <alignment horizontal="left"/>
    </xf>
    <xf numFmtId="0" fontId="2" fillId="0" borderId="0" xfId="1" applyFont="1" applyAlignment="1">
      <alignment horizontal="left" vertical="top"/>
    </xf>
    <xf numFmtId="0" fontId="3" fillId="0" borderId="3" xfId="1" applyFont="1" applyBorder="1" applyAlignment="1">
      <alignment horizontal="right"/>
    </xf>
    <xf numFmtId="0" fontId="0" fillId="0" borderId="3" xfId="0" applyBorder="1"/>
    <xf numFmtId="42" fontId="3" fillId="2" borderId="1" xfId="8" applyNumberFormat="1" applyFont="1" applyFill="1" applyBorder="1"/>
    <xf numFmtId="42" fontId="7" fillId="2" borderId="5" xfId="1" applyNumberFormat="1" applyFont="1" applyFill="1" applyBorder="1" applyAlignment="1">
      <alignment horizontal="left" vertical="top"/>
    </xf>
    <xf numFmtId="42" fontId="9" fillId="2" borderId="5" xfId="1" applyNumberFormat="1" applyFont="1" applyFill="1" applyBorder="1" applyAlignment="1">
      <alignment horizontal="left" vertical="top"/>
    </xf>
    <xf numFmtId="165" fontId="2" fillId="0" borderId="0" xfId="1" applyNumberFormat="1" applyFont="1"/>
    <xf numFmtId="0" fontId="7" fillId="0" borderId="0" xfId="1" applyFont="1"/>
    <xf numFmtId="0" fontId="7" fillId="0" borderId="0" xfId="1" applyFont="1" applyAlignment="1">
      <alignment horizontal="left" vertical="top"/>
    </xf>
    <xf numFmtId="42" fontId="7" fillId="0" borderId="0" xfId="8" applyNumberFormat="1" applyFont="1" applyFill="1" applyBorder="1"/>
    <xf numFmtId="9" fontId="2" fillId="0" borderId="0" xfId="10" applyFont="1" applyFill="1" applyBorder="1"/>
    <xf numFmtId="42" fontId="2" fillId="0" borderId="0" xfId="4" applyFont="1" applyFill="1" applyBorder="1"/>
    <xf numFmtId="42" fontId="7" fillId="2" borderId="5" xfId="8" applyNumberFormat="1" applyFont="1" applyFill="1" applyBorder="1"/>
    <xf numFmtId="0" fontId="11" fillId="0" borderId="0" xfId="1" applyFont="1" applyAlignment="1">
      <alignment vertical="center"/>
    </xf>
    <xf numFmtId="0" fontId="5" fillId="0" borderId="12" xfId="1" applyFont="1" applyBorder="1" applyAlignment="1">
      <alignment horizontal="center" wrapText="1"/>
    </xf>
    <xf numFmtId="0" fontId="5" fillId="0" borderId="0" xfId="1" applyFont="1" applyAlignment="1">
      <alignment horizontal="right"/>
    </xf>
    <xf numFmtId="0" fontId="4" fillId="0" borderId="11" xfId="1" applyFont="1" applyBorder="1"/>
    <xf numFmtId="0" fontId="4" fillId="0" borderId="16" xfId="1" applyFont="1" applyBorder="1"/>
    <xf numFmtId="167" fontId="7" fillId="2" borderId="5" xfId="8" applyNumberFormat="1" applyFont="1" applyFill="1" applyBorder="1"/>
    <xf numFmtId="167" fontId="4" fillId="0" borderId="13" xfId="9" applyNumberFormat="1" applyFont="1" applyBorder="1"/>
    <xf numFmtId="167" fontId="4" fillId="0" borderId="8" xfId="9" applyNumberFormat="1" applyFont="1" applyBorder="1"/>
    <xf numFmtId="167" fontId="4" fillId="0" borderId="14" xfId="9" applyNumberFormat="1" applyFont="1" applyBorder="1"/>
    <xf numFmtId="167" fontId="4" fillId="0" borderId="11" xfId="9" applyNumberFormat="1" applyFont="1" applyBorder="1"/>
    <xf numFmtId="167" fontId="4" fillId="0" borderId="15" xfId="9" applyNumberFormat="1" applyFont="1" applyBorder="1"/>
    <xf numFmtId="167" fontId="4" fillId="0" borderId="9" xfId="9" applyNumberFormat="1" applyFont="1" applyBorder="1"/>
    <xf numFmtId="167" fontId="4" fillId="0" borderId="10" xfId="9" applyNumberFormat="1" applyFont="1" applyBorder="1"/>
    <xf numFmtId="0" fontId="3" fillId="3" borderId="17" xfId="1" applyFont="1" applyFill="1" applyBorder="1"/>
    <xf numFmtId="0" fontId="2" fillId="3" borderId="17" xfId="1" applyFont="1" applyFill="1" applyBorder="1"/>
    <xf numFmtId="42" fontId="2" fillId="3" borderId="17" xfId="1" applyNumberFormat="1" applyFont="1" applyFill="1" applyBorder="1"/>
    <xf numFmtId="0" fontId="0" fillId="3" borderId="17" xfId="0" applyFill="1" applyBorder="1"/>
    <xf numFmtId="0" fontId="2" fillId="3" borderId="17" xfId="1" quotePrefix="1" applyFont="1" applyFill="1" applyBorder="1" applyAlignment="1">
      <alignment horizontal="left"/>
    </xf>
    <xf numFmtId="0" fontId="2" fillId="3" borderId="17" xfId="1" applyFont="1" applyFill="1" applyBorder="1" applyAlignment="1">
      <alignment horizontal="left" vertical="top"/>
    </xf>
    <xf numFmtId="0" fontId="5" fillId="3" borderId="17" xfId="1" applyFont="1" applyFill="1" applyBorder="1"/>
    <xf numFmtId="168" fontId="2" fillId="0" borderId="0" xfId="1" applyNumberFormat="1" applyFont="1"/>
    <xf numFmtId="169" fontId="2" fillId="0" borderId="0" xfId="1" applyNumberFormat="1" applyFont="1" applyAlignment="1">
      <alignment horizontal="left" vertical="top"/>
    </xf>
    <xf numFmtId="44" fontId="0" fillId="0" borderId="0" xfId="12" applyFont="1"/>
    <xf numFmtId="0" fontId="17" fillId="0" borderId="0" xfId="0" applyFont="1"/>
    <xf numFmtId="44" fontId="0" fillId="0" borderId="0" xfId="12" applyFont="1" applyBorder="1"/>
    <xf numFmtId="0" fontId="3" fillId="0" borderId="20" xfId="1" applyFont="1" applyBorder="1" applyAlignment="1">
      <alignment horizontal="center" vertical="center" wrapText="1"/>
    </xf>
    <xf numFmtId="42" fontId="3" fillId="0" borderId="20" xfId="1" applyNumberFormat="1" applyFont="1" applyBorder="1" applyAlignment="1">
      <alignment horizontal="center" vertical="center" wrapText="1"/>
    </xf>
    <xf numFmtId="0" fontId="7" fillId="2" borderId="19" xfId="1" applyFont="1" applyFill="1" applyBorder="1"/>
    <xf numFmtId="42" fontId="7" fillId="2" borderId="22" xfId="8" applyNumberFormat="1" applyFont="1" applyFill="1" applyBorder="1"/>
    <xf numFmtId="42" fontId="7" fillId="2" borderId="12" xfId="8" applyNumberFormat="1" applyFont="1" applyFill="1" applyBorder="1"/>
    <xf numFmtId="166" fontId="2" fillId="0" borderId="0" xfId="1" applyNumberFormat="1" applyFont="1" applyAlignment="1" applyProtection="1">
      <alignment horizontal="right"/>
      <protection locked="0"/>
    </xf>
    <xf numFmtId="0" fontId="2" fillId="0" borderId="1" xfId="1" quotePrefix="1" applyFont="1" applyBorder="1" applyAlignment="1" applyProtection="1">
      <alignment horizontal="left"/>
      <protection locked="0"/>
    </xf>
    <xf numFmtId="42" fontId="2" fillId="0" borderId="1" xfId="4" applyFont="1" applyFill="1" applyBorder="1" applyProtection="1">
      <protection locked="0"/>
    </xf>
    <xf numFmtId="168" fontId="13" fillId="0" borderId="3" xfId="7" applyNumberFormat="1" applyFont="1" applyFill="1" applyBorder="1" applyProtection="1">
      <protection locked="0"/>
    </xf>
    <xf numFmtId="0" fontId="11" fillId="0" borderId="0" xfId="1" applyFont="1" applyAlignment="1" applyProtection="1">
      <alignment vertical="center"/>
      <protection locked="0"/>
    </xf>
    <xf numFmtId="0" fontId="1" fillId="0" borderId="1" xfId="1" quotePrefix="1" applyBorder="1" applyAlignment="1" applyProtection="1">
      <alignment horizontal="left"/>
      <protection locked="0"/>
    </xf>
    <xf numFmtId="0" fontId="18" fillId="0" borderId="0" xfId="1" applyFont="1" applyProtection="1">
      <protection locked="0"/>
    </xf>
    <xf numFmtId="170" fontId="11" fillId="0" borderId="1" xfId="1" applyNumberFormat="1" applyFont="1" applyBorder="1"/>
    <xf numFmtId="170" fontId="11" fillId="0" borderId="18" xfId="1" applyNumberFormat="1" applyFont="1" applyBorder="1"/>
    <xf numFmtId="170" fontId="11" fillId="0" borderId="0" xfId="1" applyNumberFormat="1" applyFont="1"/>
    <xf numFmtId="0" fontId="2" fillId="0" borderId="20" xfId="1" quotePrefix="1" applyFont="1" applyBorder="1" applyAlignment="1" applyProtection="1">
      <alignment horizontal="left"/>
      <protection locked="0"/>
    </xf>
    <xf numFmtId="42" fontId="2" fillId="0" borderId="20" xfId="4" applyFont="1" applyFill="1" applyBorder="1" applyProtection="1">
      <protection locked="0"/>
    </xf>
    <xf numFmtId="42" fontId="2" fillId="0" borderId="20" xfId="4" applyFont="1" applyFill="1" applyBorder="1"/>
    <xf numFmtId="42" fontId="2" fillId="0" borderId="25" xfId="4" applyFont="1" applyFill="1" applyBorder="1" applyProtection="1">
      <protection locked="0"/>
    </xf>
    <xf numFmtId="42" fontId="2" fillId="0" borderId="25" xfId="4" applyFont="1" applyFill="1" applyBorder="1"/>
    <xf numFmtId="0" fontId="2" fillId="0" borderId="6" xfId="1" quotePrefix="1" applyFont="1" applyBorder="1" applyAlignment="1" applyProtection="1">
      <alignment horizontal="left"/>
      <protection locked="0"/>
    </xf>
    <xf numFmtId="42" fontId="2" fillId="0" borderId="6" xfId="4" applyFont="1" applyFill="1" applyBorder="1" applyProtection="1">
      <protection locked="0"/>
    </xf>
    <xf numFmtId="42" fontId="2" fillId="0" borderId="6" xfId="4" applyFont="1" applyFill="1" applyBorder="1"/>
    <xf numFmtId="0" fontId="2" fillId="0" borderId="3" xfId="1" quotePrefix="1" applyFont="1" applyBorder="1" applyAlignment="1" applyProtection="1">
      <alignment horizontal="left"/>
      <protection locked="0"/>
    </xf>
    <xf numFmtId="42" fontId="2" fillId="0" borderId="3" xfId="4" applyFont="1" applyFill="1" applyBorder="1" applyProtection="1">
      <protection locked="0"/>
    </xf>
    <xf numFmtId="42" fontId="2" fillId="0" borderId="3" xfId="4" applyFont="1" applyFill="1" applyBorder="1"/>
    <xf numFmtId="0" fontId="0" fillId="0" borderId="3" xfId="0" applyBorder="1" applyAlignment="1" applyProtection="1">
      <alignment wrapText="1"/>
      <protection locked="0"/>
    </xf>
    <xf numFmtId="0" fontId="9" fillId="0" borderId="3" xfId="1" applyFont="1" applyBorder="1"/>
    <xf numFmtId="0" fontId="1" fillId="0" borderId="25" xfId="1" quotePrefix="1" applyBorder="1" applyAlignment="1" applyProtection="1">
      <alignment horizontal="left"/>
      <protection locked="0"/>
    </xf>
    <xf numFmtId="166" fontId="2" fillId="0" borderId="0" xfId="1" applyNumberFormat="1" applyFont="1" applyAlignment="1">
      <alignment horizontal="right"/>
    </xf>
    <xf numFmtId="0" fontId="1" fillId="0" borderId="6" xfId="1" quotePrefix="1" applyBorder="1" applyAlignment="1" applyProtection="1">
      <alignment horizontal="left"/>
      <protection locked="0"/>
    </xf>
    <xf numFmtId="171" fontId="2" fillId="0" borderId="1" xfId="4" applyNumberFormat="1" applyFont="1" applyFill="1" applyBorder="1" applyProtection="1">
      <protection locked="0"/>
    </xf>
    <xf numFmtId="42" fontId="2" fillId="0" borderId="1" xfId="8" applyNumberFormat="1" applyFont="1" applyFill="1" applyBorder="1" applyAlignment="1" applyProtection="1">
      <alignment wrapText="1"/>
      <protection locked="0"/>
    </xf>
    <xf numFmtId="166" fontId="2" fillId="0" borderId="1" xfId="1" applyNumberFormat="1" applyFont="1" applyBorder="1" applyProtection="1">
      <protection locked="0"/>
    </xf>
    <xf numFmtId="42" fontId="2" fillId="0" borderId="1" xfId="4" applyFont="1" applyFill="1" applyBorder="1" applyAlignment="1"/>
    <xf numFmtId="9" fontId="2" fillId="0" borderId="1" xfId="10" applyFont="1" applyFill="1" applyBorder="1" applyProtection="1">
      <protection locked="0"/>
    </xf>
    <xf numFmtId="9" fontId="2" fillId="0" borderId="20" xfId="10" applyFont="1" applyFill="1" applyBorder="1" applyProtection="1">
      <protection locked="0"/>
    </xf>
    <xf numFmtId="9" fontId="2" fillId="0" borderId="6" xfId="10" applyFont="1" applyFill="1" applyBorder="1" applyProtection="1">
      <protection locked="0"/>
    </xf>
    <xf numFmtId="9" fontId="2" fillId="0" borderId="3" xfId="10" applyFont="1" applyFill="1" applyBorder="1" applyProtection="1">
      <protection locked="0"/>
    </xf>
    <xf numFmtId="9" fontId="2" fillId="0" borderId="25" xfId="10" applyFont="1" applyFill="1" applyBorder="1" applyProtection="1">
      <protection locked="0"/>
    </xf>
    <xf numFmtId="9" fontId="2" fillId="0" borderId="1" xfId="4" applyNumberFormat="1" applyFont="1" applyFill="1" applyBorder="1" applyProtection="1">
      <protection locked="0"/>
    </xf>
    <xf numFmtId="0" fontId="20" fillId="0" borderId="0" xfId="0" applyFont="1" applyProtection="1">
      <protection locked="0"/>
    </xf>
    <xf numFmtId="9" fontId="24" fillId="0" borderId="1" xfId="10" applyFont="1" applyBorder="1" applyProtection="1">
      <protection locked="0"/>
    </xf>
    <xf numFmtId="0" fontId="0" fillId="0" borderId="0" xfId="0" applyProtection="1">
      <protection locked="0"/>
    </xf>
    <xf numFmtId="0" fontId="0" fillId="0" borderId="28" xfId="0" applyBorder="1" applyProtection="1">
      <protection locked="0"/>
    </xf>
    <xf numFmtId="0" fontId="0" fillId="0" borderId="30" xfId="0" applyBorder="1" applyProtection="1">
      <protection locked="0"/>
    </xf>
    <xf numFmtId="0" fontId="0" fillId="0" borderId="29" xfId="0" applyBorder="1" applyProtection="1">
      <protection locked="0"/>
    </xf>
    <xf numFmtId="0" fontId="22" fillId="0" borderId="31" xfId="0" applyFont="1" applyBorder="1" applyAlignment="1" applyProtection="1">
      <alignment horizontal="right"/>
      <protection locked="0"/>
    </xf>
    <xf numFmtId="0" fontId="21" fillId="0" borderId="0" xfId="0" applyFont="1"/>
    <xf numFmtId="168" fontId="21" fillId="0" borderId="0" xfId="10" applyNumberFormat="1" applyFont="1"/>
    <xf numFmtId="0" fontId="4" fillId="4" borderId="11" xfId="1" applyFont="1" applyFill="1" applyBorder="1"/>
    <xf numFmtId="167" fontId="4" fillId="4" borderId="14" xfId="9" applyNumberFormat="1" applyFont="1" applyFill="1" applyBorder="1"/>
    <xf numFmtId="167" fontId="4" fillId="4" borderId="11" xfId="9" applyNumberFormat="1" applyFont="1" applyFill="1" applyBorder="1"/>
    <xf numFmtId="0" fontId="4" fillId="3" borderId="0" xfId="1" quotePrefix="1" applyFont="1" applyFill="1" applyAlignment="1">
      <alignment horizontal="left"/>
    </xf>
    <xf numFmtId="0" fontId="5" fillId="3" borderId="0" xfId="1" applyFont="1" applyFill="1"/>
    <xf numFmtId="0" fontId="4" fillId="3" borderId="0" xfId="1" applyFont="1" applyFill="1" applyAlignment="1">
      <alignment horizontal="left" vertical="top"/>
    </xf>
    <xf numFmtId="0" fontId="15" fillId="3" borderId="0" xfId="0" applyFont="1" applyFill="1"/>
    <xf numFmtId="0" fontId="4" fillId="3" borderId="17" xfId="1" quotePrefix="1" applyFont="1" applyFill="1" applyBorder="1" applyAlignment="1">
      <alignment horizontal="left"/>
    </xf>
    <xf numFmtId="0" fontId="4" fillId="3" borderId="17" xfId="1" applyFont="1" applyFill="1" applyBorder="1" applyAlignment="1">
      <alignment horizontal="left" vertical="top"/>
    </xf>
    <xf numFmtId="0" fontId="15" fillId="3" borderId="17" xfId="0" applyFont="1" applyFill="1" applyBorder="1"/>
    <xf numFmtId="44" fontId="1" fillId="0" borderId="1" xfId="4" applyNumberFormat="1" applyFont="1" applyBorder="1" applyProtection="1"/>
    <xf numFmtId="42" fontId="1" fillId="0" borderId="1" xfId="4" applyFont="1" applyBorder="1" applyProtection="1"/>
    <xf numFmtId="42" fontId="24" fillId="0" borderId="0" xfId="0" applyNumberFormat="1" applyFont="1" applyProtection="1">
      <protection locked="0"/>
    </xf>
    <xf numFmtId="0" fontId="24" fillId="0" borderId="0" xfId="0" applyFont="1" applyProtection="1">
      <protection locked="0"/>
    </xf>
    <xf numFmtId="0" fontId="24" fillId="0" borderId="0" xfId="0" applyFont="1"/>
    <xf numFmtId="9" fontId="24" fillId="0" borderId="0" xfId="0" applyNumberFormat="1" applyFont="1"/>
    <xf numFmtId="168" fontId="24" fillId="0" borderId="0" xfId="10" applyNumberFormat="1" applyFont="1" applyBorder="1" applyProtection="1"/>
    <xf numFmtId="0" fontId="0" fillId="0" borderId="0" xfId="10" applyNumberFormat="1" applyFont="1" applyBorder="1" applyProtection="1">
      <protection locked="0"/>
    </xf>
    <xf numFmtId="0" fontId="7" fillId="0" borderId="0" xfId="1" applyFont="1" applyAlignment="1">
      <alignment horizontal="left" vertical="top" wrapText="1"/>
    </xf>
    <xf numFmtId="0" fontId="19" fillId="0" borderId="0" xfId="1" applyFont="1" applyAlignment="1">
      <alignment horizontal="center"/>
    </xf>
    <xf numFmtId="0" fontId="7" fillId="0" borderId="0" xfId="1" applyFont="1" applyAlignment="1">
      <alignment horizontal="center"/>
    </xf>
    <xf numFmtId="0" fontId="7" fillId="0" borderId="0" xfId="1" applyFont="1" applyAlignment="1" applyProtection="1">
      <alignment horizontal="center"/>
      <protection locked="0"/>
    </xf>
    <xf numFmtId="168" fontId="2" fillId="0" borderId="0" xfId="1" applyNumberFormat="1" applyFont="1" applyAlignment="1" applyProtection="1">
      <alignment horizontal="right" vertical="top"/>
      <protection locked="0"/>
    </xf>
    <xf numFmtId="0" fontId="11" fillId="0" borderId="0" xfId="1" applyFont="1" applyAlignment="1">
      <alignment horizontal="right"/>
    </xf>
    <xf numFmtId="0" fontId="11" fillId="0" borderId="2" xfId="1" applyFont="1"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5" xfId="0" applyBorder="1" applyAlignment="1" applyProtection="1">
      <alignment horizontal="left" vertical="top"/>
      <protection locked="0"/>
    </xf>
    <xf numFmtId="42" fontId="0" fillId="0" borderId="0" xfId="0" applyNumberFormat="1" applyProtection="1">
      <protection locked="0"/>
    </xf>
    <xf numFmtId="0" fontId="7" fillId="0" borderId="0" xfId="1" applyFont="1" applyAlignment="1">
      <alignment horizontal="left" vertical="top" wrapText="1"/>
    </xf>
    <xf numFmtId="0" fontId="26" fillId="0" borderId="0" xfId="1" applyFont="1" applyAlignment="1">
      <alignment horizontal="center"/>
    </xf>
    <xf numFmtId="0" fontId="27" fillId="0" borderId="0" xfId="1" applyFont="1" applyAlignment="1">
      <alignment horizontal="center"/>
    </xf>
    <xf numFmtId="0" fontId="27" fillId="0" borderId="0" xfId="1" applyFont="1" applyAlignment="1" applyProtection="1">
      <alignment horizontal="center"/>
      <protection locked="0"/>
    </xf>
    <xf numFmtId="0" fontId="19" fillId="0" borderId="0" xfId="1" applyFont="1" applyAlignment="1">
      <alignment horizontal="center"/>
    </xf>
    <xf numFmtId="0" fontId="7" fillId="0" borderId="0" xfId="1" applyFont="1" applyAlignment="1">
      <alignment horizontal="center"/>
    </xf>
    <xf numFmtId="0" fontId="11" fillId="0" borderId="2" xfId="1" applyFont="1"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11" fillId="0" borderId="4" xfId="1" applyFont="1" applyBorder="1" applyAlignment="1" applyProtection="1">
      <alignment horizontal="left" vertical="top"/>
      <protection locked="0"/>
    </xf>
    <xf numFmtId="0" fontId="11" fillId="0" borderId="5" xfId="1" applyFont="1" applyBorder="1" applyAlignment="1" applyProtection="1">
      <alignment horizontal="left" vertical="top"/>
      <protection locked="0"/>
    </xf>
    <xf numFmtId="0" fontId="2" fillId="0" borderId="1" xfId="1" applyFont="1" applyBorder="1" applyAlignment="1" applyProtection="1">
      <alignment horizontal="left" vertical="top"/>
      <protection locked="0"/>
    </xf>
    <xf numFmtId="0" fontId="3" fillId="0" borderId="0" xfId="1" applyFont="1"/>
    <xf numFmtId="0" fontId="0" fillId="0" borderId="0" xfId="0"/>
    <xf numFmtId="0" fontId="2" fillId="0" borderId="2" xfId="1" applyFont="1" applyBorder="1" applyAlignment="1" applyProtection="1">
      <alignment horizontal="left" vertical="top"/>
      <protection locked="0"/>
    </xf>
    <xf numFmtId="0" fontId="2" fillId="0" borderId="4" xfId="1" applyFont="1" applyBorder="1" applyAlignment="1" applyProtection="1">
      <alignment horizontal="left" vertical="top"/>
      <protection locked="0"/>
    </xf>
    <xf numFmtId="0" fontId="0" fillId="0" borderId="4" xfId="0" applyBorder="1" applyAlignment="1" applyProtection="1">
      <alignment horizontal="left"/>
      <protection locked="0"/>
    </xf>
    <xf numFmtId="0" fontId="0" fillId="0" borderId="5" xfId="0" applyBorder="1" applyAlignment="1" applyProtection="1">
      <alignment horizontal="left"/>
      <protection locked="0"/>
    </xf>
    <xf numFmtId="0" fontId="3" fillId="0" borderId="2" xfId="1"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1" fillId="0" borderId="6" xfId="1" applyFont="1" applyBorder="1" applyAlignment="1" applyProtection="1">
      <alignment wrapText="1"/>
      <protection locked="0"/>
    </xf>
    <xf numFmtId="0" fontId="0" fillId="0" borderId="6" xfId="0" applyBorder="1" applyAlignment="1" applyProtection="1">
      <alignment wrapText="1"/>
      <protection locked="0"/>
    </xf>
    <xf numFmtId="0" fontId="11" fillId="0" borderId="23" xfId="1" applyFont="1" applyBorder="1"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24" xfId="0" applyBorder="1" applyAlignment="1" applyProtection="1">
      <alignment horizontal="left" vertical="top"/>
      <protection locked="0"/>
    </xf>
    <xf numFmtId="0" fontId="7" fillId="2" borderId="4" xfId="1" applyFont="1" applyFill="1" applyBorder="1" applyAlignment="1">
      <alignment horizontal="left" vertical="top"/>
    </xf>
    <xf numFmtId="0" fontId="7" fillId="2" borderId="5" xfId="1" applyFont="1" applyFill="1" applyBorder="1" applyAlignment="1">
      <alignment horizontal="left" vertical="top"/>
    </xf>
    <xf numFmtId="0" fontId="1" fillId="0" borderId="2" xfId="1" applyBorder="1" applyAlignment="1" applyProtection="1">
      <alignment horizontal="left" vertical="top"/>
      <protection locked="0"/>
    </xf>
    <xf numFmtId="0" fontId="9" fillId="0" borderId="0" xfId="1" applyFont="1" applyAlignment="1">
      <alignment horizontal="left"/>
    </xf>
    <xf numFmtId="0" fontId="16" fillId="0" borderId="0" xfId="1" applyFont="1" applyAlignment="1">
      <alignment wrapText="1"/>
    </xf>
    <xf numFmtId="0" fontId="0" fillId="0" borderId="0" xfId="0" applyAlignment="1">
      <alignment wrapText="1"/>
    </xf>
    <xf numFmtId="0" fontId="11" fillId="0" borderId="26" xfId="1" applyFont="1"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27" xfId="0" applyBorder="1" applyAlignment="1" applyProtection="1">
      <alignment horizontal="left" vertical="top"/>
      <protection locked="0"/>
    </xf>
    <xf numFmtId="0" fontId="15" fillId="0" borderId="0" xfId="0" applyFont="1"/>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xf numFmtId="0" fontId="3" fillId="0" borderId="6" xfId="1" applyFont="1" applyBorder="1" applyAlignment="1">
      <alignment horizontal="right"/>
    </xf>
    <xf numFmtId="0" fontId="0" fillId="0" borderId="6" xfId="0" applyBorder="1"/>
    <xf numFmtId="0" fontId="0" fillId="0" borderId="4" xfId="0" applyBorder="1"/>
    <xf numFmtId="0" fontId="0" fillId="0" borderId="5" xfId="0" applyBorder="1"/>
    <xf numFmtId="0" fontId="7" fillId="2" borderId="21" xfId="1" applyFont="1" applyFill="1" applyBorder="1" applyAlignment="1">
      <alignment horizontal="left" vertical="top"/>
    </xf>
    <xf numFmtId="0" fontId="8" fillId="0" borderId="21" xfId="1" applyFont="1" applyBorder="1" applyAlignment="1">
      <alignment horizontal="left" vertical="top"/>
    </xf>
    <xf numFmtId="0" fontId="8" fillId="0" borderId="22" xfId="1" applyFont="1" applyBorder="1" applyAlignment="1">
      <alignment horizontal="left" vertical="top"/>
    </xf>
    <xf numFmtId="0" fontId="8" fillId="0" borderId="4" xfId="1" applyFont="1" applyBorder="1" applyAlignment="1">
      <alignment horizontal="left" vertical="top"/>
    </xf>
    <xf numFmtId="0" fontId="8" fillId="0" borderId="5" xfId="1" applyFont="1" applyBorder="1" applyAlignment="1">
      <alignment horizontal="left" vertical="top"/>
    </xf>
    <xf numFmtId="0" fontId="1" fillId="0" borderId="1" xfId="1" applyBorder="1" applyAlignment="1" applyProtection="1">
      <alignment horizontal="left" vertical="top"/>
      <protection locked="0"/>
    </xf>
    <xf numFmtId="0" fontId="3" fillId="0" borderId="1" xfId="1" applyFont="1" applyBorder="1" applyAlignment="1">
      <alignment horizontal="center" vertical="center"/>
    </xf>
    <xf numFmtId="0" fontId="1" fillId="0" borderId="1" xfId="1" applyBorder="1" applyAlignment="1" applyProtection="1">
      <alignment horizontal="left"/>
      <protection locked="0"/>
    </xf>
    <xf numFmtId="0" fontId="2" fillId="0" borderId="1" xfId="1" applyFont="1" applyBorder="1" applyAlignment="1" applyProtection="1">
      <alignment horizontal="left"/>
      <protection locked="0"/>
    </xf>
    <xf numFmtId="0" fontId="2" fillId="0" borderId="5" xfId="1" applyFont="1" applyBorder="1" applyAlignment="1" applyProtection="1">
      <alignment horizontal="left" vertical="top"/>
      <protection locked="0"/>
    </xf>
    <xf numFmtId="0" fontId="7" fillId="0" borderId="0" xfId="1" applyFont="1" applyAlignment="1">
      <alignment horizontal="right"/>
    </xf>
    <xf numFmtId="0" fontId="14" fillId="0" borderId="0" xfId="1" applyFont="1" applyAlignment="1">
      <alignment horizontal="left" wrapText="1"/>
    </xf>
    <xf numFmtId="0" fontId="23" fillId="0" borderId="0" xfId="0" applyFont="1" applyAlignment="1">
      <alignment horizontal="left" wrapText="1"/>
    </xf>
    <xf numFmtId="0" fontId="5" fillId="2" borderId="4" xfId="1" applyFont="1" applyFill="1" applyBorder="1" applyAlignment="1">
      <alignment horizontal="left"/>
    </xf>
    <xf numFmtId="0" fontId="1" fillId="0" borderId="4" xfId="1" applyBorder="1" applyAlignment="1" applyProtection="1">
      <alignment horizontal="left" vertical="top"/>
      <protection locked="0"/>
    </xf>
    <xf numFmtId="0" fontId="1" fillId="0" borderId="5" xfId="1" applyBorder="1" applyAlignment="1" applyProtection="1">
      <alignment horizontal="left" vertical="top"/>
      <protection locked="0"/>
    </xf>
    <xf numFmtId="166" fontId="2" fillId="5" borderId="0" xfId="1" applyNumberFormat="1" applyFont="1" applyFill="1" applyAlignment="1" applyProtection="1">
      <alignment horizontal="right"/>
      <protection locked="0"/>
    </xf>
    <xf numFmtId="0" fontId="6" fillId="5" borderId="0" xfId="1" applyFont="1" applyFill="1"/>
    <xf numFmtId="0" fontId="2" fillId="5" borderId="0" xfId="1" applyFont="1" applyFill="1"/>
    <xf numFmtId="0" fontId="11" fillId="5" borderId="0" xfId="1" applyFont="1" applyFill="1"/>
    <xf numFmtId="168" fontId="13" fillId="5" borderId="3" xfId="7" applyNumberFormat="1" applyFont="1" applyFill="1" applyBorder="1" applyProtection="1">
      <protection locked="0"/>
    </xf>
  </cellXfs>
  <cellStyles count="13">
    <cellStyle name="Comma [0] 2" xfId="2" xr:uid="{00000000-0005-0000-0000-000000000000}"/>
    <cellStyle name="Currency" xfId="12" builtinId="4"/>
    <cellStyle name="Currency [0] 2" xfId="4" xr:uid="{00000000-0005-0000-0000-000002000000}"/>
    <cellStyle name="Currency 2" xfId="3" xr:uid="{00000000-0005-0000-0000-000003000000}"/>
    <cellStyle name="Currency 3" xfId="9" xr:uid="{00000000-0005-0000-0000-000004000000}"/>
    <cellStyle name="Currency 4" xfId="8" xr:uid="{00000000-0005-0000-0000-000005000000}"/>
    <cellStyle name="Currency 4 2" xfId="11" xr:uid="{00000000-0005-0000-0000-000006000000}"/>
    <cellStyle name="Euro" xfId="5" xr:uid="{00000000-0005-0000-0000-000007000000}"/>
    <cellStyle name="Normal" xfId="0" builtinId="0"/>
    <cellStyle name="Normal 2" xfId="1" xr:uid="{00000000-0005-0000-0000-000009000000}"/>
    <cellStyle name="Normal_NutEd Local Share Budget Just" xfId="6" xr:uid="{00000000-0005-0000-0000-00000A000000}"/>
    <cellStyle name="Percent" xfId="10" builtinId="5"/>
    <cellStyle name="Percent 2" xfId="7"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C$419" noThreeD="1"/>
</file>

<file path=xl/ctrlProps/ctrlProp10.xml><?xml version="1.0" encoding="utf-8"?>
<formControlPr xmlns="http://schemas.microsoft.com/office/spreadsheetml/2009/9/main" objectType="CheckBox" fmlaLink="$C$423" noThreeD="1"/>
</file>

<file path=xl/ctrlProps/ctrlProp11.xml><?xml version="1.0" encoding="utf-8"?>
<formControlPr xmlns="http://schemas.microsoft.com/office/spreadsheetml/2009/9/main" objectType="CheckBox" fmlaLink="$C$419" noThreeD="1"/>
</file>

<file path=xl/ctrlProps/ctrlProp12.xml><?xml version="1.0" encoding="utf-8"?>
<formControlPr xmlns="http://schemas.microsoft.com/office/spreadsheetml/2009/9/main" objectType="CheckBox" fmlaLink="$C$420" noThreeD="1"/>
</file>

<file path=xl/ctrlProps/ctrlProp13.xml><?xml version="1.0" encoding="utf-8"?>
<formControlPr xmlns="http://schemas.microsoft.com/office/spreadsheetml/2009/9/main" objectType="CheckBox" fmlaLink="$C$421" noThreeD="1"/>
</file>

<file path=xl/ctrlProps/ctrlProp14.xml><?xml version="1.0" encoding="utf-8"?>
<formControlPr xmlns="http://schemas.microsoft.com/office/spreadsheetml/2009/9/main" objectType="CheckBox" fmlaLink="$C$422" noThreeD="1"/>
</file>

<file path=xl/ctrlProps/ctrlProp15.xml><?xml version="1.0" encoding="utf-8"?>
<formControlPr xmlns="http://schemas.microsoft.com/office/spreadsheetml/2009/9/main" objectType="CheckBox" fmlaLink="$C$423" noThreeD="1"/>
</file>

<file path=xl/ctrlProps/ctrlProp2.xml><?xml version="1.0" encoding="utf-8"?>
<formControlPr xmlns="http://schemas.microsoft.com/office/spreadsheetml/2009/9/main" objectType="CheckBox" checked="Checked" fmlaLink="$C$420" noThreeD="1"/>
</file>

<file path=xl/ctrlProps/ctrlProp3.xml><?xml version="1.0" encoding="utf-8"?>
<formControlPr xmlns="http://schemas.microsoft.com/office/spreadsheetml/2009/9/main" objectType="CheckBox" checked="Checked" fmlaLink="$C$421" noThreeD="1"/>
</file>

<file path=xl/ctrlProps/ctrlProp4.xml><?xml version="1.0" encoding="utf-8"?>
<formControlPr xmlns="http://schemas.microsoft.com/office/spreadsheetml/2009/9/main" objectType="CheckBox" checked="Checked" fmlaLink="$C$422" noThreeD="1"/>
</file>

<file path=xl/ctrlProps/ctrlProp5.xml><?xml version="1.0" encoding="utf-8"?>
<formControlPr xmlns="http://schemas.microsoft.com/office/spreadsheetml/2009/9/main" objectType="CheckBox" checked="Checked" fmlaLink="$C$423" noThreeD="1"/>
</file>

<file path=xl/ctrlProps/ctrlProp6.xml><?xml version="1.0" encoding="utf-8"?>
<formControlPr xmlns="http://schemas.microsoft.com/office/spreadsheetml/2009/9/main" objectType="CheckBox" fmlaLink="$C$419" noThreeD="1"/>
</file>

<file path=xl/ctrlProps/ctrlProp7.xml><?xml version="1.0" encoding="utf-8"?>
<formControlPr xmlns="http://schemas.microsoft.com/office/spreadsheetml/2009/9/main" objectType="CheckBox" fmlaLink="$C$420" noThreeD="1"/>
</file>

<file path=xl/ctrlProps/ctrlProp8.xml><?xml version="1.0" encoding="utf-8"?>
<formControlPr xmlns="http://schemas.microsoft.com/office/spreadsheetml/2009/9/main" objectType="CheckBox" fmlaLink="$C$421" noThreeD="1"/>
</file>

<file path=xl/ctrlProps/ctrlProp9.xml><?xml version="1.0" encoding="utf-8"?>
<formControlPr xmlns="http://schemas.microsoft.com/office/spreadsheetml/2009/9/main" objectType="CheckBox" fmlaLink="$C$422"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609600</xdr:colOff>
          <xdr:row>370</xdr:row>
          <xdr:rowOff>289560</xdr:rowOff>
        </xdr:from>
        <xdr:to>
          <xdr:col>4</xdr:col>
          <xdr:colOff>838200</xdr:colOff>
          <xdr:row>372</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371</xdr:row>
          <xdr:rowOff>152400</xdr:rowOff>
        </xdr:from>
        <xdr:to>
          <xdr:col>4</xdr:col>
          <xdr:colOff>838200</xdr:colOff>
          <xdr:row>373</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372</xdr:row>
          <xdr:rowOff>175260</xdr:rowOff>
        </xdr:from>
        <xdr:to>
          <xdr:col>4</xdr:col>
          <xdr:colOff>838200</xdr:colOff>
          <xdr:row>374</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373</xdr:row>
          <xdr:rowOff>175260</xdr:rowOff>
        </xdr:from>
        <xdr:to>
          <xdr:col>4</xdr:col>
          <xdr:colOff>838200</xdr:colOff>
          <xdr:row>375</xdr:row>
          <xdr:rowOff>38100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375</xdr:row>
          <xdr:rowOff>22860</xdr:rowOff>
        </xdr:from>
        <xdr:to>
          <xdr:col>4</xdr:col>
          <xdr:colOff>838200</xdr:colOff>
          <xdr:row>376</xdr:row>
          <xdr:rowOff>57150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609600</xdr:colOff>
          <xdr:row>370</xdr:row>
          <xdr:rowOff>289560</xdr:rowOff>
        </xdr:from>
        <xdr:to>
          <xdr:col>4</xdr:col>
          <xdr:colOff>838200</xdr:colOff>
          <xdr:row>372</xdr:row>
          <xdr:rowOff>22860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371</xdr:row>
          <xdr:rowOff>152400</xdr:rowOff>
        </xdr:from>
        <xdr:to>
          <xdr:col>4</xdr:col>
          <xdr:colOff>838200</xdr:colOff>
          <xdr:row>373</xdr:row>
          <xdr:rowOff>22860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372</xdr:row>
          <xdr:rowOff>175260</xdr:rowOff>
        </xdr:from>
        <xdr:to>
          <xdr:col>4</xdr:col>
          <xdr:colOff>838200</xdr:colOff>
          <xdr:row>374</xdr:row>
          <xdr:rowOff>22860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373</xdr:row>
          <xdr:rowOff>175260</xdr:rowOff>
        </xdr:from>
        <xdr:to>
          <xdr:col>4</xdr:col>
          <xdr:colOff>838200</xdr:colOff>
          <xdr:row>375</xdr:row>
          <xdr:rowOff>38100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375</xdr:row>
          <xdr:rowOff>22860</xdr:rowOff>
        </xdr:from>
        <xdr:to>
          <xdr:col>4</xdr:col>
          <xdr:colOff>838200</xdr:colOff>
          <xdr:row>376</xdr:row>
          <xdr:rowOff>60960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609600</xdr:colOff>
          <xdr:row>370</xdr:row>
          <xdr:rowOff>289560</xdr:rowOff>
        </xdr:from>
        <xdr:to>
          <xdr:col>4</xdr:col>
          <xdr:colOff>838200</xdr:colOff>
          <xdr:row>372</xdr:row>
          <xdr:rowOff>22860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371</xdr:row>
          <xdr:rowOff>152400</xdr:rowOff>
        </xdr:from>
        <xdr:to>
          <xdr:col>4</xdr:col>
          <xdr:colOff>838200</xdr:colOff>
          <xdr:row>373</xdr:row>
          <xdr:rowOff>22860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372</xdr:row>
          <xdr:rowOff>175260</xdr:rowOff>
        </xdr:from>
        <xdr:to>
          <xdr:col>4</xdr:col>
          <xdr:colOff>838200</xdr:colOff>
          <xdr:row>374</xdr:row>
          <xdr:rowOff>22860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373</xdr:row>
          <xdr:rowOff>175260</xdr:rowOff>
        </xdr:from>
        <xdr:to>
          <xdr:col>4</xdr:col>
          <xdr:colOff>838200</xdr:colOff>
          <xdr:row>375</xdr:row>
          <xdr:rowOff>38100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375</xdr:row>
          <xdr:rowOff>22860</xdr:rowOff>
        </xdr:from>
        <xdr:to>
          <xdr:col>4</xdr:col>
          <xdr:colOff>838200</xdr:colOff>
          <xdr:row>376</xdr:row>
          <xdr:rowOff>60960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persons/person.xml><?xml version="1.0" encoding="utf-8"?>
<personList xmlns="http://schemas.microsoft.com/office/spreadsheetml/2018/threadedcomments" xmlns:x="http://schemas.openxmlformats.org/spreadsheetml/2006/main">
  <person displayName="Kathleen M Johnson" id="{881893EC-6B3F-41AF-BB9A-10D3C6575A57}" userId="S::kjohnson156@csuchico.edu::a01def52-bd65-4658-94db-de4c966115c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13" dT="2023-04-27T15:55:31.04" personId="{881893EC-6B3F-41AF-BB9A-10D3C6575A57}" id="{5D7BF9D7-4CC3-49C3-8177-408A31242676}">
    <text>This would include the total FTE's in this budget as well as the FTE's of anyone else on the team if your CFO team will work in coordination with another team (e.g. pantry team, basic needs team, etc.)</text>
  </threadedComment>
  <threadedComment ref="B91" dT="2023-04-27T15:56:58.87" personId="{881893EC-6B3F-41AF-BB9A-10D3C6575A57}" id="{DB0EAE83-999B-47A6-A349-1644DA2FA4B7}">
    <text xml:space="preserve">There should be a description for each line in the salaries section outlining their role on the CFO team. Please omit any other duties not related to CFO. </text>
  </threadedComment>
  <threadedComment ref="F372" dT="2023-04-27T16:00:11.75" personId="{881893EC-6B3F-41AF-BB9A-10D3C6575A57}" id="{6C2110E0-403C-45B7-979B-B0C78C06120C}">
    <text xml:space="preserve">Checked boxes currently reflects Modified Total Direct Costs (MTDC) as the indirect base. Adjust as necessary. </text>
  </threadedComment>
  <threadedComment ref="D378" dT="2023-04-27T16:00:44.62" personId="{881893EC-6B3F-41AF-BB9A-10D3C6575A57}" id="{25C0443B-04C5-4358-A787-1F1E0678B4D8}">
    <text>If you have a NICRA, use your negotiated indirect rate up to the 25% cap</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microsoft.com/office/2017/10/relationships/threadedComment" Target="../threadedComments/threadedComment1.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D54"/>
  <sheetViews>
    <sheetView topLeftCell="A6" zoomScale="90" zoomScaleNormal="90" workbookViewId="0">
      <selection activeCell="A9" sqref="A9:D9"/>
    </sheetView>
  </sheetViews>
  <sheetFormatPr defaultColWidth="8.6640625" defaultRowHeight="14.4" x14ac:dyDescent="0.3"/>
  <cols>
    <col min="1" max="1" width="32.109375" customWidth="1"/>
    <col min="2" max="3" width="20.6640625" customWidth="1"/>
    <col min="4" max="4" width="23.33203125" customWidth="1"/>
  </cols>
  <sheetData>
    <row r="1" spans="1:4" x14ac:dyDescent="0.3">
      <c r="A1" s="1"/>
      <c r="B1" s="1"/>
      <c r="C1" s="1"/>
      <c r="D1" s="143"/>
    </row>
    <row r="2" spans="1:4" ht="15.6" x14ac:dyDescent="0.3">
      <c r="A2" s="149" t="s">
        <v>108</v>
      </c>
      <c r="B2" s="150"/>
      <c r="C2" s="150"/>
      <c r="D2" s="150"/>
    </row>
    <row r="3" spans="1:4" ht="15.6" x14ac:dyDescent="0.3">
      <c r="A3" s="151" t="s">
        <v>182</v>
      </c>
      <c r="B3" s="151"/>
      <c r="C3" s="151"/>
      <c r="D3" s="151"/>
    </row>
    <row r="4" spans="1:4" ht="15.6" x14ac:dyDescent="0.3">
      <c r="A4" s="151" t="s">
        <v>175</v>
      </c>
      <c r="B4" s="151"/>
      <c r="C4" s="151"/>
      <c r="D4" s="151"/>
    </row>
    <row r="5" spans="1:4" x14ac:dyDescent="0.3">
      <c r="A5" s="141"/>
      <c r="B5" s="141"/>
      <c r="C5" s="141"/>
      <c r="D5" s="141"/>
    </row>
    <row r="6" spans="1:4" ht="51" customHeight="1" x14ac:dyDescent="0.3">
      <c r="A6" s="148" t="s">
        <v>145</v>
      </c>
      <c r="B6" s="148"/>
      <c r="C6" s="148"/>
      <c r="D6" s="148"/>
    </row>
    <row r="7" spans="1:4" x14ac:dyDescent="0.3">
      <c r="A7" s="138"/>
      <c r="B7" s="138"/>
      <c r="C7" s="138"/>
      <c r="D7" s="138"/>
    </row>
    <row r="8" spans="1:4" x14ac:dyDescent="0.3">
      <c r="A8" s="138"/>
      <c r="B8" s="138"/>
      <c r="C8" s="138"/>
      <c r="D8" s="143" t="s">
        <v>144</v>
      </c>
    </row>
    <row r="9" spans="1:4" ht="15.6" x14ac:dyDescent="0.3">
      <c r="A9" s="149" t="s">
        <v>146</v>
      </c>
      <c r="B9" s="150"/>
      <c r="C9" s="150"/>
      <c r="D9" s="150"/>
    </row>
    <row r="10" spans="1:4" x14ac:dyDescent="0.3">
      <c r="A10" s="152" t="s">
        <v>95</v>
      </c>
      <c r="B10" s="153"/>
      <c r="C10" s="153"/>
      <c r="D10" s="153"/>
    </row>
    <row r="11" spans="1:4" ht="15" thickBot="1" x14ac:dyDescent="0.35">
      <c r="A11" s="139"/>
      <c r="B11" s="140"/>
      <c r="C11" s="140"/>
      <c r="D11" s="140"/>
    </row>
    <row r="12" spans="1:4" ht="28.8" thickBot="1" x14ac:dyDescent="0.35">
      <c r="A12" s="30" t="s">
        <v>25</v>
      </c>
      <c r="B12" s="46" t="s">
        <v>40</v>
      </c>
      <c r="C12" s="30" t="s">
        <v>28</v>
      </c>
      <c r="D12" s="30" t="s">
        <v>27</v>
      </c>
    </row>
    <row r="13" spans="1:4" x14ac:dyDescent="0.3">
      <c r="A13" s="48" t="s">
        <v>0</v>
      </c>
      <c r="B13" s="51">
        <f>'FFY 22 Annual Budget Detail'!K89</f>
        <v>76406</v>
      </c>
      <c r="C13" s="52">
        <f>'FFY 22 Annual Budget Detail'!L89</f>
        <v>34004</v>
      </c>
      <c r="D13" s="52">
        <f>'FFY 22 Annual Budget Detail'!M89</f>
        <v>110410</v>
      </c>
    </row>
    <row r="14" spans="1:4" x14ac:dyDescent="0.3">
      <c r="A14" s="48" t="s">
        <v>1</v>
      </c>
      <c r="B14" s="53">
        <f>'FFY 22 Annual Budget Detail'!K169</f>
        <v>34351</v>
      </c>
      <c r="C14" s="54">
        <f>'FFY 22 Annual Budget Detail'!L169</f>
        <v>4577</v>
      </c>
      <c r="D14" s="54">
        <f>'FFY 22 Annual Budget Detail'!M169</f>
        <v>38928</v>
      </c>
    </row>
    <row r="15" spans="1:4" x14ac:dyDescent="0.3">
      <c r="A15" s="48" t="s">
        <v>2</v>
      </c>
      <c r="B15" s="53">
        <f>'FFY 22 Annual Budget Detail'!K207</f>
        <v>500</v>
      </c>
      <c r="C15" s="54">
        <f>'FFY 22 Annual Budget Detail'!L207</f>
        <v>6000</v>
      </c>
      <c r="D15" s="54">
        <f>'FFY 22 Annual Budget Detail'!M207</f>
        <v>6500</v>
      </c>
    </row>
    <row r="16" spans="1:4" x14ac:dyDescent="0.3">
      <c r="A16" s="120" t="s">
        <v>123</v>
      </c>
      <c r="B16" s="121">
        <f>'FFY 22 Annual Budget Detail'!K238</f>
        <v>0</v>
      </c>
      <c r="C16" s="122">
        <f>'FFY 22 Annual Budget Detail'!L238</f>
        <v>0</v>
      </c>
      <c r="D16" s="122">
        <f>'FFY 22 Annual Budget Detail'!M238</f>
        <v>0</v>
      </c>
    </row>
    <row r="17" spans="1:4" x14ac:dyDescent="0.3">
      <c r="A17" s="48" t="s">
        <v>3</v>
      </c>
      <c r="B17" s="53">
        <f>'FFY 22 Annual Budget Detail'!K270</f>
        <v>300</v>
      </c>
      <c r="C17" s="54">
        <f>'FFY 22 Annual Budget Detail'!L270</f>
        <v>3400</v>
      </c>
      <c r="D17" s="54">
        <f>'FFY 22 Annual Budget Detail'!M270</f>
        <v>3700</v>
      </c>
    </row>
    <row r="18" spans="1:4" x14ac:dyDescent="0.3">
      <c r="A18" s="120" t="s">
        <v>124</v>
      </c>
      <c r="B18" s="121">
        <f>'FFY 22 Annual Budget Detail'!K330</f>
        <v>0</v>
      </c>
      <c r="C18" s="122">
        <f>'FFY 22 Annual Budget Detail'!L330</f>
        <v>0</v>
      </c>
      <c r="D18" s="122">
        <f>'FFY 22 Annual Budget Detail'!M330</f>
        <v>0</v>
      </c>
    </row>
    <row r="19" spans="1:4" x14ac:dyDescent="0.3">
      <c r="A19" s="48" t="s">
        <v>4</v>
      </c>
      <c r="B19" s="53">
        <f>'FFY 22 Annual Budget Detail'!K367</f>
        <v>0</v>
      </c>
      <c r="C19" s="54">
        <f>'FFY 22 Annual Budget Detail'!L367</f>
        <v>7797</v>
      </c>
      <c r="D19" s="54">
        <f>'FFY 22 Annual Budget Detail'!M367</f>
        <v>7797</v>
      </c>
    </row>
    <row r="20" spans="1:4" ht="15" thickBot="1" x14ac:dyDescent="0.35">
      <c r="A20" s="49" t="s">
        <v>5</v>
      </c>
      <c r="B20" s="55">
        <f>'FFY 22 Annual Budget Detail'!K384</f>
        <v>27889</v>
      </c>
      <c r="C20" s="56">
        <f>'FFY 22 Annual Budget Detail'!L384</f>
        <v>13945</v>
      </c>
      <c r="D20" s="56">
        <f>'FFY 22 Annual Budget Detail'!M384</f>
        <v>41834</v>
      </c>
    </row>
    <row r="21" spans="1:4" ht="15.6" thickTop="1" thickBot="1" x14ac:dyDescent="0.35">
      <c r="A21" s="47" t="s">
        <v>26</v>
      </c>
      <c r="B21" s="57">
        <f>'FFY 22 Annual Budget Detail'!K387</f>
        <v>139446</v>
      </c>
      <c r="C21" s="57">
        <f>'FFY 22 Annual Budget Detail'!L387</f>
        <v>69723</v>
      </c>
      <c r="D21" s="57">
        <f>'FFY 22 Annual Budget Detail'!M387</f>
        <v>209169</v>
      </c>
    </row>
    <row r="22" spans="1:4" x14ac:dyDescent="0.3">
      <c r="A22" s="118" t="s">
        <v>39</v>
      </c>
      <c r="C22" s="119">
        <f>IF(B21=0,0,C21/B21)</f>
        <v>0.5</v>
      </c>
    </row>
    <row r="23" spans="1:4" x14ac:dyDescent="0.3">
      <c r="A23" s="118"/>
      <c r="C23" s="119"/>
    </row>
    <row r="24" spans="1:4" x14ac:dyDescent="0.3">
      <c r="D24" s="143" t="s">
        <v>149</v>
      </c>
    </row>
    <row r="25" spans="1:4" ht="15.6" x14ac:dyDescent="0.3">
      <c r="A25" s="149" t="s">
        <v>151</v>
      </c>
      <c r="B25" s="150"/>
      <c r="C25" s="150"/>
      <c r="D25" s="150"/>
    </row>
    <row r="26" spans="1:4" x14ac:dyDescent="0.3">
      <c r="A26" s="152" t="s">
        <v>147</v>
      </c>
      <c r="B26" s="153"/>
      <c r="C26" s="153"/>
      <c r="D26" s="153"/>
    </row>
    <row r="27" spans="1:4" ht="15" thickBot="1" x14ac:dyDescent="0.35">
      <c r="A27" s="139"/>
      <c r="B27" s="140"/>
      <c r="C27" s="140"/>
      <c r="D27" s="140"/>
    </row>
    <row r="28" spans="1:4" ht="28.8" thickBot="1" x14ac:dyDescent="0.35">
      <c r="A28" s="30" t="s">
        <v>25</v>
      </c>
      <c r="B28" s="46" t="s">
        <v>40</v>
      </c>
      <c r="C28" s="30" t="s">
        <v>28</v>
      </c>
      <c r="D28" s="30" t="s">
        <v>27</v>
      </c>
    </row>
    <row r="29" spans="1:4" x14ac:dyDescent="0.3">
      <c r="A29" s="48" t="s">
        <v>0</v>
      </c>
      <c r="B29" s="51">
        <f>'FFY 23 Annual Budget Detail'!K89</f>
        <v>0</v>
      </c>
      <c r="C29" s="52">
        <f>'FFY 23 Annual Budget Detail'!L89</f>
        <v>0</v>
      </c>
      <c r="D29" s="52">
        <f>'FFY 23 Annual Budget Detail'!M89</f>
        <v>0</v>
      </c>
    </row>
    <row r="30" spans="1:4" x14ac:dyDescent="0.3">
      <c r="A30" s="48" t="s">
        <v>1</v>
      </c>
      <c r="B30" s="53">
        <f>'FFY 23 Annual Budget Detail'!K169</f>
        <v>0</v>
      </c>
      <c r="C30" s="54">
        <f>'FFY 23 Annual Budget Detail'!L169</f>
        <v>0</v>
      </c>
      <c r="D30" s="54">
        <f>'FFY 23 Annual Budget Detail'!M169</f>
        <v>0</v>
      </c>
    </row>
    <row r="31" spans="1:4" x14ac:dyDescent="0.3">
      <c r="A31" s="48" t="s">
        <v>2</v>
      </c>
      <c r="B31" s="53">
        <f>'FFY 23 Annual Budget Detail'!K207</f>
        <v>0</v>
      </c>
      <c r="C31" s="54">
        <f>'FFY 23 Annual Budget Detail'!L207</f>
        <v>0</v>
      </c>
      <c r="D31" s="54">
        <f>'FFY 23 Annual Budget Detail'!M207</f>
        <v>0</v>
      </c>
    </row>
    <row r="32" spans="1:4" x14ac:dyDescent="0.3">
      <c r="A32" s="120" t="s">
        <v>123</v>
      </c>
      <c r="B32" s="121">
        <f>'FFY 23 Annual Budget Detail'!K238</f>
        <v>0</v>
      </c>
      <c r="C32" s="122">
        <f>'FFY 23 Annual Budget Detail'!L238</f>
        <v>0</v>
      </c>
      <c r="D32" s="122">
        <f>'FFY 23 Annual Budget Detail'!M238</f>
        <v>0</v>
      </c>
    </row>
    <row r="33" spans="1:4" x14ac:dyDescent="0.3">
      <c r="A33" s="48" t="s">
        <v>3</v>
      </c>
      <c r="B33" s="53">
        <f>'FFY 23 Annual Budget Detail'!K270</f>
        <v>0</v>
      </c>
      <c r="C33" s="54">
        <f>'FFY 23 Annual Budget Detail'!L270</f>
        <v>0</v>
      </c>
      <c r="D33" s="54">
        <f>'FFY 23 Annual Budget Detail'!M270</f>
        <v>0</v>
      </c>
    </row>
    <row r="34" spans="1:4" x14ac:dyDescent="0.3">
      <c r="A34" s="120" t="s">
        <v>124</v>
      </c>
      <c r="B34" s="121">
        <f>'FFY 23 Annual Budget Detail'!K330</f>
        <v>0</v>
      </c>
      <c r="C34" s="122">
        <f>'FFY 23 Annual Budget Detail'!L330</f>
        <v>0</v>
      </c>
      <c r="D34" s="122">
        <f>'FFY 23 Annual Budget Detail'!M330</f>
        <v>0</v>
      </c>
    </row>
    <row r="35" spans="1:4" x14ac:dyDescent="0.3">
      <c r="A35" s="48" t="s">
        <v>4</v>
      </c>
      <c r="B35" s="53">
        <f>'FFY 23 Annual Budget Detail'!K367</f>
        <v>0</v>
      </c>
      <c r="C35" s="54">
        <f>'FFY 23 Annual Budget Detail'!L367</f>
        <v>0</v>
      </c>
      <c r="D35" s="54">
        <f>'FFY 23 Annual Budget Detail'!M367</f>
        <v>0</v>
      </c>
    </row>
    <row r="36" spans="1:4" ht="15" thickBot="1" x14ac:dyDescent="0.35">
      <c r="A36" s="49" t="s">
        <v>5</v>
      </c>
      <c r="B36" s="55">
        <f>'FFY 23 Annual Budget Detail'!K384</f>
        <v>0</v>
      </c>
      <c r="C36" s="56">
        <f>'FFY 23 Annual Budget Detail'!L384</f>
        <v>0</v>
      </c>
      <c r="D36" s="56">
        <f>'FFY 23 Annual Budget Detail'!M384</f>
        <v>0</v>
      </c>
    </row>
    <row r="37" spans="1:4" ht="15.6" thickTop="1" thickBot="1" x14ac:dyDescent="0.35">
      <c r="A37" s="47" t="s">
        <v>26</v>
      </c>
      <c r="B37" s="57">
        <f>'FFY 23 Annual Budget Detail'!K387</f>
        <v>0</v>
      </c>
      <c r="C37" s="57">
        <f>'FFY 23 Annual Budget Detail'!L387</f>
        <v>0</v>
      </c>
      <c r="D37" s="57">
        <f>'FFY 23 Annual Budget Detail'!M387</f>
        <v>0</v>
      </c>
    </row>
    <row r="38" spans="1:4" x14ac:dyDescent="0.3">
      <c r="A38" s="118" t="s">
        <v>39</v>
      </c>
      <c r="C38" s="119">
        <f>IF(B37=0,0,C37/B37)</f>
        <v>0</v>
      </c>
    </row>
    <row r="39" spans="1:4" x14ac:dyDescent="0.3">
      <c r="A39" s="118"/>
      <c r="C39" s="119"/>
    </row>
    <row r="40" spans="1:4" x14ac:dyDescent="0.3">
      <c r="D40" s="143" t="s">
        <v>150</v>
      </c>
    </row>
    <row r="41" spans="1:4" ht="15.6" x14ac:dyDescent="0.3">
      <c r="A41" s="149" t="s">
        <v>152</v>
      </c>
      <c r="B41" s="150"/>
      <c r="C41" s="150"/>
      <c r="D41" s="150"/>
    </row>
    <row r="42" spans="1:4" x14ac:dyDescent="0.3">
      <c r="A42" s="152" t="s">
        <v>148</v>
      </c>
      <c r="B42" s="153"/>
      <c r="C42" s="153"/>
      <c r="D42" s="153"/>
    </row>
    <row r="43" spans="1:4" ht="15" thickBot="1" x14ac:dyDescent="0.35">
      <c r="A43" s="139"/>
      <c r="B43" s="140"/>
      <c r="C43" s="140"/>
      <c r="D43" s="140"/>
    </row>
    <row r="44" spans="1:4" ht="28.8" thickBot="1" x14ac:dyDescent="0.35">
      <c r="A44" s="30" t="s">
        <v>25</v>
      </c>
      <c r="B44" s="46" t="s">
        <v>40</v>
      </c>
      <c r="C44" s="30" t="s">
        <v>28</v>
      </c>
      <c r="D44" s="30" t="s">
        <v>27</v>
      </c>
    </row>
    <row r="45" spans="1:4" x14ac:dyDescent="0.3">
      <c r="A45" s="48" t="s">
        <v>0</v>
      </c>
      <c r="B45" s="51">
        <f>'FFY 24 Annual Budget Detail'!K89</f>
        <v>0</v>
      </c>
      <c r="C45" s="52">
        <f>'FFY 24 Annual Budget Detail'!L89</f>
        <v>0</v>
      </c>
      <c r="D45" s="52">
        <f>'FFY 24 Annual Budget Detail'!M89</f>
        <v>0</v>
      </c>
    </row>
    <row r="46" spans="1:4" x14ac:dyDescent="0.3">
      <c r="A46" s="48" t="s">
        <v>1</v>
      </c>
      <c r="B46" s="53">
        <f>'FFY 24 Annual Budget Detail'!K169</f>
        <v>0</v>
      </c>
      <c r="C46" s="54">
        <f>'FFY 24 Annual Budget Detail'!L169</f>
        <v>0</v>
      </c>
      <c r="D46" s="54">
        <f>'FFY 24 Annual Budget Detail'!M169</f>
        <v>0</v>
      </c>
    </row>
    <row r="47" spans="1:4" x14ac:dyDescent="0.3">
      <c r="A47" s="48" t="s">
        <v>2</v>
      </c>
      <c r="B47" s="53">
        <f>'FFY 24 Annual Budget Detail'!K207</f>
        <v>0</v>
      </c>
      <c r="C47" s="54">
        <f>'FFY 24 Annual Budget Detail'!L207</f>
        <v>0</v>
      </c>
      <c r="D47" s="54">
        <f>'FFY 24 Annual Budget Detail'!M207</f>
        <v>0</v>
      </c>
    </row>
    <row r="48" spans="1:4" x14ac:dyDescent="0.3">
      <c r="A48" s="120" t="s">
        <v>123</v>
      </c>
      <c r="B48" s="121">
        <f>'FFY 24 Annual Budget Detail'!K238</f>
        <v>0</v>
      </c>
      <c r="C48" s="122">
        <f>'FFY 24 Annual Budget Detail'!L238</f>
        <v>0</v>
      </c>
      <c r="D48" s="122">
        <f>'FFY 24 Annual Budget Detail'!M238</f>
        <v>0</v>
      </c>
    </row>
    <row r="49" spans="1:4" x14ac:dyDescent="0.3">
      <c r="A49" s="48" t="s">
        <v>3</v>
      </c>
      <c r="B49" s="53">
        <f>'FFY 24 Annual Budget Detail'!K270</f>
        <v>0</v>
      </c>
      <c r="C49" s="54">
        <f>'FFY 24 Annual Budget Detail'!L270</f>
        <v>0</v>
      </c>
      <c r="D49" s="54">
        <f>'FFY 24 Annual Budget Detail'!M270</f>
        <v>0</v>
      </c>
    </row>
    <row r="50" spans="1:4" x14ac:dyDescent="0.3">
      <c r="A50" s="120" t="s">
        <v>124</v>
      </c>
      <c r="B50" s="121">
        <f>'FFY 24 Annual Budget Detail'!K330</f>
        <v>0</v>
      </c>
      <c r="C50" s="122">
        <f>'FFY 24 Annual Budget Detail'!L330</f>
        <v>0</v>
      </c>
      <c r="D50" s="122">
        <f>'FFY 24 Annual Budget Detail'!M330</f>
        <v>0</v>
      </c>
    </row>
    <row r="51" spans="1:4" x14ac:dyDescent="0.3">
      <c r="A51" s="48" t="s">
        <v>4</v>
      </c>
      <c r="B51" s="53">
        <f>'FFY 24 Annual Budget Detail'!K367</f>
        <v>0</v>
      </c>
      <c r="C51" s="54">
        <f>'FFY 24 Annual Budget Detail'!L367</f>
        <v>0</v>
      </c>
      <c r="D51" s="54">
        <f>'FFY 24 Annual Budget Detail'!M367</f>
        <v>0</v>
      </c>
    </row>
    <row r="52" spans="1:4" ht="15" thickBot="1" x14ac:dyDescent="0.35">
      <c r="A52" s="49" t="s">
        <v>5</v>
      </c>
      <c r="B52" s="55">
        <f>'FFY 24 Annual Budget Detail'!K384</f>
        <v>0</v>
      </c>
      <c r="C52" s="56">
        <f>'FFY 24 Annual Budget Detail'!L384</f>
        <v>0</v>
      </c>
      <c r="D52" s="56">
        <f>'FFY 24 Annual Budget Detail'!M384</f>
        <v>0</v>
      </c>
    </row>
    <row r="53" spans="1:4" ht="15.6" thickTop="1" thickBot="1" x14ac:dyDescent="0.35">
      <c r="A53" s="47" t="s">
        <v>26</v>
      </c>
      <c r="B53" s="57">
        <f>'FFY 24 Annual Budget Detail'!K387</f>
        <v>0</v>
      </c>
      <c r="C53" s="57">
        <f>'FFY 24 Annual Budget Detail'!L387</f>
        <v>0</v>
      </c>
      <c r="D53" s="57">
        <f>'FFY 24 Annual Budget Detail'!M387</f>
        <v>0</v>
      </c>
    </row>
    <row r="54" spans="1:4" x14ac:dyDescent="0.3">
      <c r="A54" s="118" t="s">
        <v>39</v>
      </c>
      <c r="C54" s="119">
        <f>IF(B53=0,0,C53/B53)</f>
        <v>0</v>
      </c>
    </row>
  </sheetData>
  <sheetProtection algorithmName="SHA-512" hashValue="U9LUBDnNwQLzEVMp7oOCHOmuNkGzKQ6UD9UcvXeWPhUDqYQuWJmRSPXM7BAHBCkQI5VqNi6I+GRB8ECmZ0aoaw==" saltValue="28h5eZXgdSME6oJq+xRkSA==" spinCount="100000" sheet="1" objects="1" scenarios="1"/>
  <mergeCells count="10">
    <mergeCell ref="A10:D10"/>
    <mergeCell ref="A25:D25"/>
    <mergeCell ref="A26:D26"/>
    <mergeCell ref="A41:D41"/>
    <mergeCell ref="A42:D42"/>
    <mergeCell ref="A6:D6"/>
    <mergeCell ref="A2:D2"/>
    <mergeCell ref="A3:D3"/>
    <mergeCell ref="A4:D4"/>
    <mergeCell ref="A9:D9"/>
  </mergeCells>
  <pageMargins left="1.45" right="0.7" top="0.75" bottom="0.75" header="0.3" footer="0.3"/>
  <pageSetup scale="73" orientation="portrait" r:id="rId1"/>
  <headerFooter>
    <oddHeader xml:space="preserve">&amp;L&amp;"Arial,Regular"CalFresh Outreach FFY 2022-24&amp;R
Page &amp;P of &amp;N </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U424"/>
  <sheetViews>
    <sheetView tabSelected="1" topLeftCell="A359" zoomScaleNormal="100" zoomScaleSheetLayoutView="130" zoomScalePageLayoutView="80" workbookViewId="0">
      <selection activeCell="P387" sqref="P387:P388"/>
    </sheetView>
  </sheetViews>
  <sheetFormatPr defaultColWidth="8.6640625" defaultRowHeight="14.4" x14ac:dyDescent="0.3"/>
  <cols>
    <col min="1" max="1" width="4" customWidth="1"/>
    <col min="4" max="4" width="12" bestFit="1" customWidth="1"/>
    <col min="5" max="7" width="14.6640625" customWidth="1"/>
    <col min="8" max="8" width="11.6640625" customWidth="1"/>
    <col min="9" max="13" width="13.6640625" customWidth="1"/>
    <col min="14" max="14" width="10" bestFit="1" customWidth="1"/>
    <col min="15" max="21" width="16.6640625" customWidth="1"/>
  </cols>
  <sheetData>
    <row r="1" spans="1:21" x14ac:dyDescent="0.3">
      <c r="A1" s="202"/>
      <c r="B1" s="202"/>
      <c r="C1" s="202"/>
      <c r="D1" s="202"/>
      <c r="E1" s="202"/>
      <c r="F1" s="202"/>
      <c r="G1" s="202"/>
      <c r="H1" s="202"/>
      <c r="I1" s="202"/>
      <c r="J1" s="202"/>
      <c r="K1" s="202"/>
      <c r="L1" s="161"/>
      <c r="M1" s="161"/>
      <c r="N1" s="113"/>
      <c r="O1" s="113"/>
      <c r="P1" s="113"/>
      <c r="Q1" s="113"/>
      <c r="R1" s="113"/>
      <c r="S1" s="113"/>
      <c r="T1" s="113"/>
      <c r="U1" s="117" t="s">
        <v>121</v>
      </c>
    </row>
    <row r="2" spans="1:21" x14ac:dyDescent="0.3">
      <c r="A2" s="153" t="s">
        <v>107</v>
      </c>
      <c r="B2" s="185"/>
      <c r="C2" s="185"/>
      <c r="D2" s="185"/>
      <c r="E2" s="185"/>
      <c r="F2" s="185"/>
      <c r="G2" s="185"/>
      <c r="H2" s="185"/>
      <c r="I2" s="185"/>
      <c r="J2" s="185"/>
      <c r="K2" s="185"/>
      <c r="L2" s="185"/>
      <c r="M2" s="185"/>
      <c r="N2" s="113"/>
      <c r="O2" s="113"/>
      <c r="P2" s="113"/>
      <c r="Q2" s="113"/>
      <c r="R2" s="113"/>
      <c r="S2" s="113"/>
      <c r="T2" s="113"/>
      <c r="U2" s="114"/>
    </row>
    <row r="3" spans="1:21" x14ac:dyDescent="0.3">
      <c r="A3" s="153" t="str">
        <f>'FFY 22-24 Budget Summary'!A3:D3</f>
        <v>TBD - CAMPUS NAME HERE</v>
      </c>
      <c r="B3" s="161"/>
      <c r="C3" s="161"/>
      <c r="D3" s="161"/>
      <c r="E3" s="161"/>
      <c r="F3" s="161"/>
      <c r="G3" s="161"/>
      <c r="H3" s="161"/>
      <c r="I3" s="161"/>
      <c r="J3" s="161"/>
      <c r="K3" s="161"/>
      <c r="L3" s="161"/>
      <c r="M3" s="161"/>
      <c r="N3" s="113"/>
      <c r="O3" s="113"/>
      <c r="P3" s="113"/>
      <c r="Q3" s="113"/>
      <c r="R3" s="113"/>
      <c r="S3" s="113"/>
      <c r="T3" s="113"/>
      <c r="U3" s="114"/>
    </row>
    <row r="4" spans="1:21" x14ac:dyDescent="0.3">
      <c r="A4" s="153" t="str">
        <f>'FFY 22-24 Budget Summary'!A4:D4</f>
        <v>Subcontracted Under Chico State Enterprises - Center for Healthy Communities</v>
      </c>
      <c r="B4" s="161"/>
      <c r="C4" s="161"/>
      <c r="D4" s="161"/>
      <c r="E4" s="161"/>
      <c r="F4" s="161"/>
      <c r="G4" s="161"/>
      <c r="H4" s="161"/>
      <c r="I4" s="161"/>
      <c r="J4" s="161"/>
      <c r="K4" s="161"/>
      <c r="L4" s="161"/>
      <c r="M4" s="161"/>
      <c r="N4" s="113"/>
      <c r="O4" s="113"/>
      <c r="P4" s="113"/>
      <c r="Q4" s="113"/>
      <c r="R4" s="113"/>
      <c r="S4" s="113"/>
      <c r="T4" s="113"/>
      <c r="U4" s="114"/>
    </row>
    <row r="5" spans="1:21" x14ac:dyDescent="0.3">
      <c r="A5" s="153" t="str">
        <f>'FFY 22-24 Budget Summary'!A10:D10</f>
        <v>October 1, 2021 through September 30, 2022</v>
      </c>
      <c r="B5" s="161"/>
      <c r="C5" s="161"/>
      <c r="D5" s="161"/>
      <c r="E5" s="161"/>
      <c r="F5" s="161"/>
      <c r="G5" s="161"/>
      <c r="H5" s="161"/>
      <c r="I5" s="161"/>
      <c r="J5" s="161"/>
      <c r="K5" s="161"/>
      <c r="L5" s="161"/>
      <c r="M5" s="161"/>
      <c r="N5" s="113"/>
      <c r="O5" s="113"/>
      <c r="P5" s="113"/>
      <c r="Q5" s="113"/>
      <c r="R5" s="113"/>
      <c r="S5" s="113"/>
      <c r="T5" s="113"/>
      <c r="U5" s="114"/>
    </row>
    <row r="6" spans="1:21" x14ac:dyDescent="0.3">
      <c r="A6" s="153" t="str">
        <f>'FFY 22-24 Budget Summary'!A9:D9</f>
        <v>FFY 2022</v>
      </c>
      <c r="B6" s="161"/>
      <c r="C6" s="161"/>
      <c r="D6" s="161"/>
      <c r="E6" s="161"/>
      <c r="F6" s="161"/>
      <c r="G6" s="161"/>
      <c r="H6" s="161"/>
      <c r="I6" s="161"/>
      <c r="J6" s="161"/>
      <c r="K6" s="161"/>
      <c r="L6" s="161"/>
      <c r="M6" s="161"/>
      <c r="N6" s="113"/>
      <c r="O6" s="113"/>
      <c r="P6" s="113"/>
      <c r="Q6" s="113"/>
      <c r="R6" s="113"/>
      <c r="S6" s="113"/>
      <c r="T6" s="113"/>
      <c r="U6" s="114"/>
    </row>
    <row r="7" spans="1:21" x14ac:dyDescent="0.3">
      <c r="A7" s="2"/>
      <c r="B7" s="2"/>
      <c r="C7" s="2"/>
      <c r="D7" s="2"/>
      <c r="E7" s="2"/>
      <c r="F7" s="2"/>
      <c r="G7" s="2"/>
      <c r="H7" s="2"/>
      <c r="I7" s="2"/>
      <c r="J7" s="2"/>
      <c r="K7" s="4"/>
      <c r="N7" s="113"/>
      <c r="O7" s="113"/>
      <c r="P7" s="113"/>
      <c r="Q7" s="113"/>
      <c r="R7" s="113"/>
      <c r="S7" s="113"/>
      <c r="T7" s="113"/>
      <c r="U7" s="114"/>
    </row>
    <row r="8" spans="1:21" ht="54" customHeight="1" x14ac:dyDescent="0.3">
      <c r="A8" s="203" t="s">
        <v>122</v>
      </c>
      <c r="B8" s="204"/>
      <c r="C8" s="204"/>
      <c r="D8" s="204"/>
      <c r="E8" s="204"/>
      <c r="F8" s="204"/>
      <c r="G8" s="204"/>
      <c r="H8" s="204"/>
      <c r="I8" s="204"/>
      <c r="J8" s="204"/>
      <c r="K8" s="204"/>
      <c r="L8" s="204"/>
      <c r="M8" s="204"/>
      <c r="N8" s="113"/>
      <c r="O8" s="113"/>
      <c r="P8" s="113"/>
      <c r="Q8" s="113"/>
      <c r="R8" s="113"/>
      <c r="S8" s="113"/>
      <c r="T8" s="113"/>
      <c r="U8" s="114"/>
    </row>
    <row r="9" spans="1:21" x14ac:dyDescent="0.3">
      <c r="A9" s="7"/>
      <c r="B9" s="7"/>
      <c r="C9" s="7"/>
      <c r="D9" s="7"/>
      <c r="E9" s="7"/>
      <c r="F9" s="3"/>
      <c r="G9" s="7"/>
      <c r="H9" s="9"/>
      <c r="I9" s="9"/>
      <c r="J9" s="7"/>
      <c r="K9" s="10"/>
      <c r="N9" s="113"/>
      <c r="O9" s="113"/>
      <c r="P9" s="113"/>
      <c r="Q9" s="113"/>
      <c r="R9" s="113"/>
      <c r="S9" s="113"/>
      <c r="T9" s="113"/>
      <c r="U9" s="114"/>
    </row>
    <row r="10" spans="1:21" ht="15" thickBot="1" x14ac:dyDescent="0.35">
      <c r="A10" s="58"/>
      <c r="B10" s="64" t="s">
        <v>125</v>
      </c>
      <c r="C10" s="58"/>
      <c r="D10" s="59"/>
      <c r="E10" s="59"/>
      <c r="F10" s="59"/>
      <c r="G10" s="59"/>
      <c r="H10" s="59"/>
      <c r="I10" s="59"/>
      <c r="J10" s="59"/>
      <c r="K10" s="60"/>
      <c r="L10" s="61"/>
      <c r="M10" s="61"/>
      <c r="N10" s="113"/>
      <c r="O10" s="113"/>
      <c r="P10" s="113"/>
      <c r="Q10" s="113"/>
      <c r="R10" s="113"/>
      <c r="S10" s="113"/>
      <c r="T10" s="113"/>
      <c r="U10" s="114"/>
    </row>
    <row r="11" spans="1:21" ht="15" thickTop="1" x14ac:dyDescent="0.3">
      <c r="A11" s="3"/>
      <c r="B11" s="3"/>
      <c r="C11" s="3"/>
      <c r="D11" s="7"/>
      <c r="E11" s="7"/>
      <c r="F11" s="7"/>
      <c r="G11" s="7"/>
      <c r="H11" s="7"/>
      <c r="I11" s="7"/>
      <c r="J11" s="7"/>
      <c r="K11" s="10"/>
      <c r="N11" s="113"/>
      <c r="O11" s="113"/>
      <c r="P11" s="113"/>
      <c r="Q11" s="113"/>
      <c r="R11" s="113"/>
      <c r="S11" s="113"/>
      <c r="T11" s="113"/>
      <c r="U11" s="114"/>
    </row>
    <row r="12" spans="1:21" x14ac:dyDescent="0.3">
      <c r="A12" s="3"/>
      <c r="B12" s="3" t="s">
        <v>143</v>
      </c>
      <c r="G12" s="99">
        <f>SUM(I17:J86)</f>
        <v>2.3093269230769229</v>
      </c>
      <c r="H12" s="7"/>
      <c r="I12" s="7"/>
      <c r="J12" s="7"/>
      <c r="K12" s="10"/>
      <c r="N12" s="113"/>
      <c r="O12" s="113"/>
      <c r="P12" s="113"/>
      <c r="Q12" s="113"/>
      <c r="R12" s="113"/>
      <c r="S12" s="113"/>
      <c r="T12" s="113"/>
      <c r="U12" s="114"/>
    </row>
    <row r="13" spans="1:21" x14ac:dyDescent="0.3">
      <c r="A13" s="3"/>
      <c r="B13" s="160" t="s">
        <v>41</v>
      </c>
      <c r="C13" s="185"/>
      <c r="D13" s="185"/>
      <c r="E13" s="185"/>
      <c r="F13" s="185"/>
      <c r="G13" s="208">
        <f>G12</f>
        <v>2.3093269230769229</v>
      </c>
      <c r="H13" s="7"/>
      <c r="I13" s="7"/>
      <c r="J13" s="7"/>
      <c r="K13" s="10"/>
      <c r="N13" s="113"/>
      <c r="O13" s="113"/>
      <c r="P13" s="113"/>
      <c r="Q13" s="113"/>
      <c r="R13" s="113"/>
      <c r="S13" s="113"/>
      <c r="T13" s="113"/>
      <c r="U13" s="114"/>
    </row>
    <row r="14" spans="1:21" x14ac:dyDescent="0.3">
      <c r="A14" s="3"/>
      <c r="B14" s="160" t="s">
        <v>142</v>
      </c>
      <c r="C14" s="161"/>
      <c r="D14" s="161"/>
      <c r="E14" s="161"/>
      <c r="F14" s="161"/>
      <c r="G14" s="65">
        <f>IF(G13=0,0,G12/G13)</f>
        <v>1</v>
      </c>
      <c r="H14" s="7"/>
      <c r="I14" s="7"/>
      <c r="J14" s="7"/>
      <c r="K14" s="10"/>
      <c r="N14" s="113"/>
      <c r="O14" s="118" t="s">
        <v>119</v>
      </c>
      <c r="P14" s="113"/>
      <c r="Q14" s="113"/>
      <c r="R14" s="113"/>
      <c r="S14" s="113"/>
      <c r="T14" s="113"/>
      <c r="U14" s="114"/>
    </row>
    <row r="15" spans="1:21" x14ac:dyDescent="0.3">
      <c r="A15" s="3"/>
      <c r="B15" s="3"/>
      <c r="C15" s="3"/>
      <c r="D15" s="7"/>
      <c r="E15" s="7"/>
      <c r="F15" s="7"/>
      <c r="G15" s="7"/>
      <c r="H15" s="7"/>
      <c r="I15" s="7"/>
      <c r="J15" s="7"/>
      <c r="K15" s="10"/>
      <c r="N15" s="113"/>
      <c r="O15" s="113"/>
      <c r="P15" s="113"/>
      <c r="Q15" s="113"/>
      <c r="R15" s="113"/>
      <c r="S15" s="113"/>
      <c r="T15" s="113"/>
      <c r="U15" s="114"/>
    </row>
    <row r="16" spans="1:21" ht="39.6" x14ac:dyDescent="0.3">
      <c r="A16" s="8"/>
      <c r="B16" s="198" t="s">
        <v>6</v>
      </c>
      <c r="C16" s="198"/>
      <c r="D16" s="198"/>
      <c r="E16" s="198" t="s">
        <v>7</v>
      </c>
      <c r="F16" s="198"/>
      <c r="G16" s="198"/>
      <c r="H16" s="15" t="s">
        <v>8</v>
      </c>
      <c r="I16" s="15" t="s">
        <v>132</v>
      </c>
      <c r="J16" s="15" t="s">
        <v>133</v>
      </c>
      <c r="K16" s="15" t="s">
        <v>29</v>
      </c>
      <c r="L16" s="15" t="s">
        <v>30</v>
      </c>
      <c r="M16" s="16" t="s">
        <v>9</v>
      </c>
      <c r="N16" s="113"/>
      <c r="O16" s="16" t="s">
        <v>134</v>
      </c>
      <c r="P16" s="16" t="s">
        <v>135</v>
      </c>
      <c r="Q16" s="16" t="s">
        <v>136</v>
      </c>
      <c r="R16" s="16" t="s">
        <v>137</v>
      </c>
      <c r="S16" s="113"/>
      <c r="T16" s="113"/>
      <c r="U16" s="114"/>
    </row>
    <row r="17" spans="1:21" x14ac:dyDescent="0.3">
      <c r="A17" s="76" t="s">
        <v>10</v>
      </c>
      <c r="B17" s="178" t="s">
        <v>176</v>
      </c>
      <c r="C17" s="163"/>
      <c r="D17" s="201"/>
      <c r="E17" s="178" t="s">
        <v>154</v>
      </c>
      <c r="F17" s="163"/>
      <c r="G17" s="201"/>
      <c r="H17" s="102">
        <f>22.56*2080</f>
        <v>46924.799999999996</v>
      </c>
      <c r="I17" s="103">
        <v>0</v>
      </c>
      <c r="J17" s="103">
        <f>(7*52)/2080</f>
        <v>0.17499999999999999</v>
      </c>
      <c r="K17" s="104">
        <f>ROUND(H17*I17,0)</f>
        <v>0</v>
      </c>
      <c r="L17" s="104">
        <f>ROUND(H17*J17,0)</f>
        <v>8212</v>
      </c>
      <c r="M17" s="104">
        <f>K17+L17</f>
        <v>8212</v>
      </c>
      <c r="N17" s="113"/>
      <c r="O17" s="112">
        <v>0</v>
      </c>
      <c r="P17" s="130">
        <f>K17*O17</f>
        <v>0</v>
      </c>
      <c r="Q17" s="112">
        <v>0.372</v>
      </c>
      <c r="R17" s="130">
        <f>L17*Q17</f>
        <v>3054.864</v>
      </c>
      <c r="S17" s="113"/>
      <c r="T17" s="113"/>
      <c r="U17" s="114"/>
    </row>
    <row r="18" spans="1:21" x14ac:dyDescent="0.3">
      <c r="A18" s="76" t="s">
        <v>11</v>
      </c>
      <c r="B18" s="197" t="s">
        <v>177</v>
      </c>
      <c r="C18" s="159"/>
      <c r="D18" s="159"/>
      <c r="E18" s="197" t="s">
        <v>170</v>
      </c>
      <c r="F18" s="159"/>
      <c r="G18" s="159"/>
      <c r="H18" s="102">
        <f>80556</f>
        <v>80556</v>
      </c>
      <c r="I18" s="103">
        <f>(2*52)/2080</f>
        <v>0.05</v>
      </c>
      <c r="J18" s="103">
        <v>0</v>
      </c>
      <c r="K18" s="104">
        <f t="shared" ref="K18:K81" si="0">ROUND(H18*I18,0)</f>
        <v>4028</v>
      </c>
      <c r="L18" s="104">
        <f t="shared" ref="L18:L81" si="1">ROUND(H18*J18,0)</f>
        <v>0</v>
      </c>
      <c r="M18" s="104">
        <f t="shared" ref="M18:M56" si="2">K18+L18</f>
        <v>4028</v>
      </c>
      <c r="N18" s="113"/>
      <c r="O18" s="112">
        <v>0.69</v>
      </c>
      <c r="P18" s="130">
        <f t="shared" ref="P18:P81" si="3">K18*O18</f>
        <v>2779.3199999999997</v>
      </c>
      <c r="Q18" s="112">
        <v>0</v>
      </c>
      <c r="R18" s="130">
        <f t="shared" ref="R18:R81" si="4">L18*Q18</f>
        <v>0</v>
      </c>
      <c r="S18" s="113"/>
      <c r="T18" s="113"/>
      <c r="U18" s="114"/>
    </row>
    <row r="19" spans="1:21" x14ac:dyDescent="0.3">
      <c r="A19" s="76" t="s">
        <v>12</v>
      </c>
      <c r="B19" s="197" t="s">
        <v>178</v>
      </c>
      <c r="C19" s="159"/>
      <c r="D19" s="159"/>
      <c r="E19" s="199" t="s">
        <v>156</v>
      </c>
      <c r="F19" s="200"/>
      <c r="G19" s="200"/>
      <c r="H19" s="102">
        <f>83364</f>
        <v>83364</v>
      </c>
      <c r="I19" s="103">
        <f>(3*52)/2080</f>
        <v>7.4999999999999997E-2</v>
      </c>
      <c r="J19" s="103">
        <v>0</v>
      </c>
      <c r="K19" s="104">
        <f t="shared" si="0"/>
        <v>6252</v>
      </c>
      <c r="L19" s="104">
        <f t="shared" si="1"/>
        <v>0</v>
      </c>
      <c r="M19" s="104">
        <f t="shared" si="2"/>
        <v>6252</v>
      </c>
      <c r="N19" s="113"/>
      <c r="O19" s="112">
        <v>0.49</v>
      </c>
      <c r="P19" s="130">
        <f t="shared" si="3"/>
        <v>3063.48</v>
      </c>
      <c r="Q19" s="112">
        <v>0</v>
      </c>
      <c r="R19" s="130">
        <f t="shared" si="4"/>
        <v>0</v>
      </c>
      <c r="S19" s="113"/>
      <c r="T19" s="113"/>
      <c r="U19" s="114"/>
    </row>
    <row r="20" spans="1:21" x14ac:dyDescent="0.3">
      <c r="A20" s="80" t="s">
        <v>13</v>
      </c>
      <c r="B20" s="197" t="s">
        <v>176</v>
      </c>
      <c r="C20" s="159"/>
      <c r="D20" s="159"/>
      <c r="E20" s="197" t="s">
        <v>157</v>
      </c>
      <c r="F20" s="159"/>
      <c r="G20" s="159"/>
      <c r="H20" s="102">
        <f>65808</f>
        <v>65808</v>
      </c>
      <c r="I20" s="103">
        <f>(8*52)/2080</f>
        <v>0.2</v>
      </c>
      <c r="J20" s="103">
        <v>0</v>
      </c>
      <c r="K20" s="104">
        <f t="shared" si="0"/>
        <v>13162</v>
      </c>
      <c r="L20" s="104">
        <f t="shared" si="1"/>
        <v>0</v>
      </c>
      <c r="M20" s="104">
        <f t="shared" ref="M20:M37" si="5">K20+L20</f>
        <v>13162</v>
      </c>
      <c r="N20" s="113"/>
      <c r="O20" s="112">
        <v>0.71</v>
      </c>
      <c r="P20" s="130">
        <f t="shared" si="3"/>
        <v>9345.02</v>
      </c>
      <c r="Q20" s="112">
        <v>0</v>
      </c>
      <c r="R20" s="130">
        <f t="shared" si="4"/>
        <v>0</v>
      </c>
      <c r="S20" s="113"/>
      <c r="T20" s="113"/>
      <c r="U20" s="114"/>
    </row>
    <row r="21" spans="1:21" x14ac:dyDescent="0.3">
      <c r="A21" s="80" t="s">
        <v>14</v>
      </c>
      <c r="B21" s="197" t="s">
        <v>179</v>
      </c>
      <c r="C21" s="159"/>
      <c r="D21" s="159"/>
      <c r="E21" s="197" t="s">
        <v>158</v>
      </c>
      <c r="F21" s="159"/>
      <c r="G21" s="159"/>
      <c r="H21" s="102">
        <f>174540</f>
        <v>174540</v>
      </c>
      <c r="I21" s="103">
        <f>(3*52)/2080</f>
        <v>7.4999999999999997E-2</v>
      </c>
      <c r="J21" s="103">
        <v>0</v>
      </c>
      <c r="K21" s="104">
        <f t="shared" si="0"/>
        <v>13091</v>
      </c>
      <c r="L21" s="104">
        <f t="shared" si="1"/>
        <v>0</v>
      </c>
      <c r="M21" s="104">
        <f t="shared" si="5"/>
        <v>13091</v>
      </c>
      <c r="N21" s="113"/>
      <c r="O21" s="112">
        <v>0.49</v>
      </c>
      <c r="P21" s="130">
        <f t="shared" si="3"/>
        <v>6414.59</v>
      </c>
      <c r="Q21" s="112">
        <v>0</v>
      </c>
      <c r="R21" s="130">
        <f t="shared" si="4"/>
        <v>0</v>
      </c>
      <c r="S21" s="113"/>
      <c r="T21" s="113"/>
      <c r="U21" s="114"/>
    </row>
    <row r="22" spans="1:21" x14ac:dyDescent="0.3">
      <c r="A22" s="80" t="s">
        <v>15</v>
      </c>
      <c r="B22" s="197" t="s">
        <v>180</v>
      </c>
      <c r="C22" s="159"/>
      <c r="D22" s="159"/>
      <c r="E22" s="197" t="s">
        <v>159</v>
      </c>
      <c r="F22" s="159"/>
      <c r="G22" s="159"/>
      <c r="H22" s="102">
        <f>53640</f>
        <v>53640</v>
      </c>
      <c r="I22" s="103">
        <f>(5*52)/2080</f>
        <v>0.125</v>
      </c>
      <c r="J22" s="103">
        <v>0</v>
      </c>
      <c r="K22" s="104">
        <f t="shared" si="0"/>
        <v>6705</v>
      </c>
      <c r="L22" s="104">
        <f t="shared" si="1"/>
        <v>0</v>
      </c>
      <c r="M22" s="104">
        <f t="shared" si="5"/>
        <v>6705</v>
      </c>
      <c r="N22" s="113"/>
      <c r="O22" s="112">
        <v>0.56999999999999995</v>
      </c>
      <c r="P22" s="130">
        <f t="shared" si="3"/>
        <v>3821.8499999999995</v>
      </c>
      <c r="Q22" s="112">
        <v>0</v>
      </c>
      <c r="R22" s="130">
        <f t="shared" si="4"/>
        <v>0</v>
      </c>
      <c r="S22" s="113"/>
      <c r="T22" s="113"/>
      <c r="U22" s="114"/>
    </row>
    <row r="23" spans="1:21" x14ac:dyDescent="0.3">
      <c r="A23" s="80" t="s">
        <v>16</v>
      </c>
      <c r="B23" s="197" t="s">
        <v>176</v>
      </c>
      <c r="C23" s="159"/>
      <c r="D23" s="159"/>
      <c r="E23" s="197" t="s">
        <v>160</v>
      </c>
      <c r="F23" s="159"/>
      <c r="G23" s="159"/>
      <c r="H23" s="102">
        <f>62868</f>
        <v>62868</v>
      </c>
      <c r="I23" s="103">
        <f>(4.25*52)/2080</f>
        <v>0.10625</v>
      </c>
      <c r="J23" s="103">
        <v>0</v>
      </c>
      <c r="K23" s="104">
        <f t="shared" si="0"/>
        <v>6680</v>
      </c>
      <c r="L23" s="104">
        <f t="shared" si="1"/>
        <v>0</v>
      </c>
      <c r="M23" s="104">
        <f t="shared" si="5"/>
        <v>6680</v>
      </c>
      <c r="N23" s="113"/>
      <c r="O23" s="112">
        <v>0.75</v>
      </c>
      <c r="P23" s="130">
        <f t="shared" si="3"/>
        <v>5010</v>
      </c>
      <c r="Q23" s="112">
        <v>0</v>
      </c>
      <c r="R23" s="130">
        <f t="shared" si="4"/>
        <v>0</v>
      </c>
      <c r="S23" s="113"/>
      <c r="T23" s="113"/>
      <c r="U23" s="114"/>
    </row>
    <row r="24" spans="1:21" x14ac:dyDescent="0.3">
      <c r="A24" s="80" t="s">
        <v>17</v>
      </c>
      <c r="B24" s="197" t="s">
        <v>162</v>
      </c>
      <c r="C24" s="159"/>
      <c r="D24" s="159"/>
      <c r="E24" s="197" t="s">
        <v>168</v>
      </c>
      <c r="F24" s="159"/>
      <c r="G24" s="159"/>
      <c r="H24" s="102">
        <f>15.5*2080</f>
        <v>32240</v>
      </c>
      <c r="I24" s="103">
        <f>(27*48)/2080</f>
        <v>0.62307692307692308</v>
      </c>
      <c r="J24" s="103">
        <v>0</v>
      </c>
      <c r="K24" s="104">
        <f t="shared" si="0"/>
        <v>20088</v>
      </c>
      <c r="L24" s="104">
        <f t="shared" si="1"/>
        <v>0</v>
      </c>
      <c r="M24" s="104">
        <f t="shared" si="5"/>
        <v>20088</v>
      </c>
      <c r="N24" s="113"/>
      <c r="O24" s="112">
        <v>0</v>
      </c>
      <c r="P24" s="130">
        <f t="shared" si="3"/>
        <v>0</v>
      </c>
      <c r="Q24" s="112">
        <v>0</v>
      </c>
      <c r="R24" s="130">
        <f t="shared" si="4"/>
        <v>0</v>
      </c>
      <c r="S24" s="113"/>
      <c r="T24" s="113"/>
      <c r="U24" s="114"/>
    </row>
    <row r="25" spans="1:21" x14ac:dyDescent="0.3">
      <c r="A25" s="80" t="s">
        <v>18</v>
      </c>
      <c r="B25" s="197" t="s">
        <v>162</v>
      </c>
      <c r="C25" s="159"/>
      <c r="D25" s="159"/>
      <c r="E25" s="197" t="s">
        <v>161</v>
      </c>
      <c r="F25" s="159"/>
      <c r="G25" s="159"/>
      <c r="H25" s="102">
        <f>15.5*2080</f>
        <v>32240</v>
      </c>
      <c r="I25" s="103">
        <v>0</v>
      </c>
      <c r="J25" s="103">
        <f>(32*52)/2080</f>
        <v>0.8</v>
      </c>
      <c r="K25" s="104">
        <f t="shared" si="0"/>
        <v>0</v>
      </c>
      <c r="L25" s="104">
        <f t="shared" si="1"/>
        <v>25792</v>
      </c>
      <c r="M25" s="104">
        <f t="shared" si="5"/>
        <v>25792</v>
      </c>
      <c r="N25" s="113"/>
      <c r="O25" s="112">
        <v>0</v>
      </c>
      <c r="P25" s="130">
        <f t="shared" si="3"/>
        <v>0</v>
      </c>
      <c r="Q25" s="112">
        <v>5.8999999999999997E-2</v>
      </c>
      <c r="R25" s="130">
        <f t="shared" si="4"/>
        <v>1521.7279999999998</v>
      </c>
      <c r="S25" s="113"/>
      <c r="T25" s="113"/>
      <c r="U25" s="114"/>
    </row>
    <row r="26" spans="1:21" x14ac:dyDescent="0.3">
      <c r="A26" s="76" t="s">
        <v>19</v>
      </c>
      <c r="B26" s="197" t="s">
        <v>167</v>
      </c>
      <c r="C26" s="159"/>
      <c r="D26" s="159"/>
      <c r="E26" s="197" t="s">
        <v>155</v>
      </c>
      <c r="F26" s="159"/>
      <c r="G26" s="159"/>
      <c r="H26" s="102">
        <v>80000</v>
      </c>
      <c r="I26" s="103">
        <v>0.08</v>
      </c>
      <c r="J26" s="103">
        <v>0</v>
      </c>
      <c r="K26" s="104">
        <f t="shared" si="0"/>
        <v>6400</v>
      </c>
      <c r="L26" s="104">
        <f t="shared" si="1"/>
        <v>0</v>
      </c>
      <c r="M26" s="104">
        <f t="shared" si="5"/>
        <v>6400</v>
      </c>
      <c r="N26" s="113"/>
      <c r="O26" s="112">
        <v>0.61192999999999997</v>
      </c>
      <c r="P26" s="130">
        <f t="shared" si="3"/>
        <v>3916.3519999999999</v>
      </c>
      <c r="Q26" s="112">
        <v>0</v>
      </c>
      <c r="R26" s="130">
        <f t="shared" si="4"/>
        <v>0</v>
      </c>
      <c r="S26" s="113"/>
      <c r="T26" s="113"/>
      <c r="U26" s="114"/>
    </row>
    <row r="27" spans="1:21" x14ac:dyDescent="0.3">
      <c r="A27" s="76" t="s">
        <v>20</v>
      </c>
      <c r="B27" s="197"/>
      <c r="C27" s="159"/>
      <c r="D27" s="159"/>
      <c r="E27" s="197"/>
      <c r="F27" s="159"/>
      <c r="G27" s="159"/>
      <c r="H27" s="102">
        <v>0</v>
      </c>
      <c r="I27" s="103">
        <v>0</v>
      </c>
      <c r="J27" s="103">
        <v>0</v>
      </c>
      <c r="K27" s="104">
        <f t="shared" si="0"/>
        <v>0</v>
      </c>
      <c r="L27" s="104">
        <f t="shared" si="1"/>
        <v>0</v>
      </c>
      <c r="M27" s="104">
        <f t="shared" si="5"/>
        <v>0</v>
      </c>
      <c r="N27" s="113"/>
      <c r="O27" s="112">
        <v>0.6</v>
      </c>
      <c r="P27" s="130">
        <f t="shared" si="3"/>
        <v>0</v>
      </c>
      <c r="Q27" s="112">
        <v>0</v>
      </c>
      <c r="R27" s="130">
        <f t="shared" si="4"/>
        <v>0</v>
      </c>
      <c r="S27" s="113"/>
      <c r="T27" s="113"/>
      <c r="U27" s="114"/>
    </row>
    <row r="28" spans="1:21" x14ac:dyDescent="0.3">
      <c r="A28" s="76" t="s">
        <v>21</v>
      </c>
      <c r="B28" s="159"/>
      <c r="C28" s="159"/>
      <c r="D28" s="159"/>
      <c r="E28" s="159"/>
      <c r="F28" s="159"/>
      <c r="G28" s="159"/>
      <c r="H28" s="102">
        <v>0</v>
      </c>
      <c r="I28" s="103">
        <v>0</v>
      </c>
      <c r="J28" s="103">
        <v>0</v>
      </c>
      <c r="K28" s="104">
        <f t="shared" si="0"/>
        <v>0</v>
      </c>
      <c r="L28" s="104">
        <f t="shared" si="1"/>
        <v>0</v>
      </c>
      <c r="M28" s="104">
        <f t="shared" si="5"/>
        <v>0</v>
      </c>
      <c r="N28" s="113"/>
      <c r="O28" s="112">
        <v>0</v>
      </c>
      <c r="P28" s="130">
        <f t="shared" si="3"/>
        <v>0</v>
      </c>
      <c r="Q28" s="112">
        <v>0</v>
      </c>
      <c r="R28" s="130">
        <f t="shared" si="4"/>
        <v>0</v>
      </c>
      <c r="S28" s="113"/>
      <c r="T28" s="113"/>
      <c r="U28" s="114"/>
    </row>
    <row r="29" spans="1:21" x14ac:dyDescent="0.3">
      <c r="A29" s="80" t="s">
        <v>52</v>
      </c>
      <c r="B29" s="159"/>
      <c r="C29" s="159"/>
      <c r="D29" s="159"/>
      <c r="E29" s="159"/>
      <c r="F29" s="159"/>
      <c r="G29" s="159"/>
      <c r="H29" s="102">
        <v>0</v>
      </c>
      <c r="I29" s="103">
        <v>0</v>
      </c>
      <c r="J29" s="103">
        <v>0</v>
      </c>
      <c r="K29" s="104">
        <f t="shared" si="0"/>
        <v>0</v>
      </c>
      <c r="L29" s="104">
        <f t="shared" si="1"/>
        <v>0</v>
      </c>
      <c r="M29" s="104">
        <f t="shared" si="5"/>
        <v>0</v>
      </c>
      <c r="N29" s="113"/>
      <c r="O29" s="112">
        <v>0</v>
      </c>
      <c r="P29" s="130">
        <f t="shared" si="3"/>
        <v>0</v>
      </c>
      <c r="Q29" s="112">
        <v>0</v>
      </c>
      <c r="R29" s="130">
        <f t="shared" si="4"/>
        <v>0</v>
      </c>
      <c r="S29" s="113"/>
      <c r="T29" s="113"/>
      <c r="U29" s="114"/>
    </row>
    <row r="30" spans="1:21" x14ac:dyDescent="0.3">
      <c r="A30" s="80" t="s">
        <v>53</v>
      </c>
      <c r="B30" s="159"/>
      <c r="C30" s="159"/>
      <c r="D30" s="159"/>
      <c r="E30" s="159"/>
      <c r="F30" s="159"/>
      <c r="G30" s="159"/>
      <c r="H30" s="102">
        <v>0</v>
      </c>
      <c r="I30" s="103">
        <v>0</v>
      </c>
      <c r="J30" s="103">
        <v>0</v>
      </c>
      <c r="K30" s="104">
        <f t="shared" si="0"/>
        <v>0</v>
      </c>
      <c r="L30" s="104">
        <f t="shared" si="1"/>
        <v>0</v>
      </c>
      <c r="M30" s="104">
        <f t="shared" si="5"/>
        <v>0</v>
      </c>
      <c r="N30" s="113"/>
      <c r="O30" s="112">
        <v>0</v>
      </c>
      <c r="P30" s="130">
        <f t="shared" si="3"/>
        <v>0</v>
      </c>
      <c r="Q30" s="112">
        <v>0</v>
      </c>
      <c r="R30" s="130">
        <f t="shared" si="4"/>
        <v>0</v>
      </c>
      <c r="S30" s="113"/>
      <c r="T30" s="113"/>
      <c r="U30" s="114"/>
    </row>
    <row r="31" spans="1:21" x14ac:dyDescent="0.3">
      <c r="A31" s="80" t="s">
        <v>54</v>
      </c>
      <c r="B31" s="159"/>
      <c r="C31" s="159"/>
      <c r="D31" s="159"/>
      <c r="E31" s="159"/>
      <c r="F31" s="159"/>
      <c r="G31" s="159"/>
      <c r="H31" s="102">
        <v>0</v>
      </c>
      <c r="I31" s="103">
        <v>0</v>
      </c>
      <c r="J31" s="103">
        <v>0</v>
      </c>
      <c r="K31" s="104">
        <f t="shared" si="0"/>
        <v>0</v>
      </c>
      <c r="L31" s="104">
        <f t="shared" si="1"/>
        <v>0</v>
      </c>
      <c r="M31" s="104">
        <f t="shared" si="5"/>
        <v>0</v>
      </c>
      <c r="N31" s="113"/>
      <c r="O31" s="112">
        <v>0</v>
      </c>
      <c r="P31" s="130">
        <f t="shared" si="3"/>
        <v>0</v>
      </c>
      <c r="Q31" s="112">
        <v>0</v>
      </c>
      <c r="R31" s="130">
        <f t="shared" si="4"/>
        <v>0</v>
      </c>
      <c r="S31" s="113"/>
      <c r="T31" s="113"/>
      <c r="U31" s="114"/>
    </row>
    <row r="32" spans="1:21" x14ac:dyDescent="0.3">
      <c r="A32" s="80" t="s">
        <v>55</v>
      </c>
      <c r="B32" s="159"/>
      <c r="C32" s="159"/>
      <c r="D32" s="159"/>
      <c r="E32" s="159"/>
      <c r="F32" s="159"/>
      <c r="G32" s="159"/>
      <c r="H32" s="102">
        <v>0</v>
      </c>
      <c r="I32" s="103">
        <v>0</v>
      </c>
      <c r="J32" s="103">
        <v>0</v>
      </c>
      <c r="K32" s="104">
        <f t="shared" si="0"/>
        <v>0</v>
      </c>
      <c r="L32" s="104">
        <f t="shared" si="1"/>
        <v>0</v>
      </c>
      <c r="M32" s="104">
        <f t="shared" si="5"/>
        <v>0</v>
      </c>
      <c r="N32" s="113"/>
      <c r="O32" s="112">
        <v>0</v>
      </c>
      <c r="P32" s="130">
        <f t="shared" si="3"/>
        <v>0</v>
      </c>
      <c r="Q32" s="112">
        <v>0</v>
      </c>
      <c r="R32" s="130">
        <f t="shared" si="4"/>
        <v>0</v>
      </c>
      <c r="S32" s="113"/>
      <c r="T32" s="113"/>
      <c r="U32" s="114"/>
    </row>
    <row r="33" spans="1:21" x14ac:dyDescent="0.3">
      <c r="A33" s="80" t="s">
        <v>57</v>
      </c>
      <c r="B33" s="159"/>
      <c r="C33" s="159"/>
      <c r="D33" s="159"/>
      <c r="E33" s="159"/>
      <c r="F33" s="159"/>
      <c r="G33" s="159"/>
      <c r="H33" s="102">
        <v>0</v>
      </c>
      <c r="I33" s="103">
        <v>0</v>
      </c>
      <c r="J33" s="103">
        <v>0</v>
      </c>
      <c r="K33" s="104">
        <f t="shared" si="0"/>
        <v>0</v>
      </c>
      <c r="L33" s="104">
        <f t="shared" si="1"/>
        <v>0</v>
      </c>
      <c r="M33" s="104">
        <f t="shared" si="5"/>
        <v>0</v>
      </c>
      <c r="N33" s="113"/>
      <c r="O33" s="112">
        <v>0</v>
      </c>
      <c r="P33" s="130">
        <f t="shared" si="3"/>
        <v>0</v>
      </c>
      <c r="Q33" s="112">
        <v>0</v>
      </c>
      <c r="R33" s="130">
        <f t="shared" si="4"/>
        <v>0</v>
      </c>
      <c r="S33" s="113"/>
      <c r="T33" s="113"/>
      <c r="U33" s="114"/>
    </row>
    <row r="34" spans="1:21" x14ac:dyDescent="0.3">
      <c r="A34" s="80" t="s">
        <v>56</v>
      </c>
      <c r="B34" s="159"/>
      <c r="C34" s="159"/>
      <c r="D34" s="159"/>
      <c r="E34" s="159"/>
      <c r="F34" s="159"/>
      <c r="G34" s="159"/>
      <c r="H34" s="102">
        <v>0</v>
      </c>
      <c r="I34" s="103">
        <v>0</v>
      </c>
      <c r="J34" s="103">
        <v>0</v>
      </c>
      <c r="K34" s="104">
        <f t="shared" si="0"/>
        <v>0</v>
      </c>
      <c r="L34" s="104">
        <f t="shared" si="1"/>
        <v>0</v>
      </c>
      <c r="M34" s="104">
        <f t="shared" si="5"/>
        <v>0</v>
      </c>
      <c r="N34" s="113"/>
      <c r="O34" s="112">
        <v>0</v>
      </c>
      <c r="P34" s="130">
        <f t="shared" si="3"/>
        <v>0</v>
      </c>
      <c r="Q34" s="112">
        <v>0</v>
      </c>
      <c r="R34" s="130">
        <f t="shared" si="4"/>
        <v>0</v>
      </c>
      <c r="S34" s="113"/>
      <c r="T34" s="113"/>
      <c r="U34" s="114"/>
    </row>
    <row r="35" spans="1:21" x14ac:dyDescent="0.3">
      <c r="A35" s="80" t="s">
        <v>58</v>
      </c>
      <c r="B35" s="159"/>
      <c r="C35" s="159"/>
      <c r="D35" s="159"/>
      <c r="E35" s="159"/>
      <c r="F35" s="159"/>
      <c r="G35" s="159"/>
      <c r="H35" s="102">
        <v>0</v>
      </c>
      <c r="I35" s="103">
        <v>0</v>
      </c>
      <c r="J35" s="103">
        <v>0</v>
      </c>
      <c r="K35" s="104">
        <f t="shared" si="0"/>
        <v>0</v>
      </c>
      <c r="L35" s="104">
        <f t="shared" si="1"/>
        <v>0</v>
      </c>
      <c r="M35" s="104">
        <f t="shared" si="5"/>
        <v>0</v>
      </c>
      <c r="N35" s="113"/>
      <c r="O35" s="112">
        <v>0</v>
      </c>
      <c r="P35" s="130">
        <f t="shared" si="3"/>
        <v>0</v>
      </c>
      <c r="Q35" s="112">
        <v>0</v>
      </c>
      <c r="R35" s="130">
        <f t="shared" si="4"/>
        <v>0</v>
      </c>
      <c r="S35" s="113"/>
      <c r="T35" s="113"/>
      <c r="U35" s="114"/>
    </row>
    <row r="36" spans="1:21" x14ac:dyDescent="0.3">
      <c r="A36" s="80" t="s">
        <v>59</v>
      </c>
      <c r="B36" s="159"/>
      <c r="C36" s="159"/>
      <c r="D36" s="159"/>
      <c r="E36" s="159"/>
      <c r="F36" s="159"/>
      <c r="G36" s="159"/>
      <c r="H36" s="102">
        <v>0</v>
      </c>
      <c r="I36" s="103">
        <v>0</v>
      </c>
      <c r="J36" s="103">
        <v>0</v>
      </c>
      <c r="K36" s="104">
        <f t="shared" si="0"/>
        <v>0</v>
      </c>
      <c r="L36" s="104">
        <f t="shared" si="1"/>
        <v>0</v>
      </c>
      <c r="M36" s="104">
        <f t="shared" si="5"/>
        <v>0</v>
      </c>
      <c r="N36" s="113"/>
      <c r="O36" s="112">
        <v>0</v>
      </c>
      <c r="P36" s="130">
        <f t="shared" si="3"/>
        <v>0</v>
      </c>
      <c r="Q36" s="112">
        <v>0</v>
      </c>
      <c r="R36" s="130">
        <f t="shared" si="4"/>
        <v>0</v>
      </c>
      <c r="S36" s="113"/>
      <c r="T36" s="113"/>
      <c r="U36" s="114"/>
    </row>
    <row r="37" spans="1:21" x14ac:dyDescent="0.3">
      <c r="A37" s="80" t="s">
        <v>60</v>
      </c>
      <c r="B37" s="159"/>
      <c r="C37" s="159"/>
      <c r="D37" s="159"/>
      <c r="E37" s="159"/>
      <c r="F37" s="159"/>
      <c r="G37" s="159"/>
      <c r="H37" s="102">
        <v>0</v>
      </c>
      <c r="I37" s="103">
        <v>0</v>
      </c>
      <c r="J37" s="103">
        <v>0</v>
      </c>
      <c r="K37" s="104">
        <f t="shared" si="0"/>
        <v>0</v>
      </c>
      <c r="L37" s="104">
        <f t="shared" si="1"/>
        <v>0</v>
      </c>
      <c r="M37" s="104">
        <f t="shared" si="5"/>
        <v>0</v>
      </c>
      <c r="N37" s="113"/>
      <c r="O37" s="112">
        <v>0</v>
      </c>
      <c r="P37" s="130">
        <f t="shared" si="3"/>
        <v>0</v>
      </c>
      <c r="Q37" s="112">
        <v>0</v>
      </c>
      <c r="R37" s="130">
        <f t="shared" si="4"/>
        <v>0</v>
      </c>
      <c r="S37" s="113"/>
      <c r="T37" s="113"/>
      <c r="U37" s="114"/>
    </row>
    <row r="38" spans="1:21" x14ac:dyDescent="0.3">
      <c r="A38" s="80" t="s">
        <v>61</v>
      </c>
      <c r="B38" s="159"/>
      <c r="C38" s="159"/>
      <c r="D38" s="159"/>
      <c r="E38" s="159"/>
      <c r="F38" s="159"/>
      <c r="G38" s="159"/>
      <c r="H38" s="102">
        <v>0</v>
      </c>
      <c r="I38" s="103">
        <v>0</v>
      </c>
      <c r="J38" s="103">
        <v>0</v>
      </c>
      <c r="K38" s="104">
        <f t="shared" si="0"/>
        <v>0</v>
      </c>
      <c r="L38" s="104">
        <f t="shared" si="1"/>
        <v>0</v>
      </c>
      <c r="M38" s="104">
        <f t="shared" si="2"/>
        <v>0</v>
      </c>
      <c r="N38" s="113"/>
      <c r="O38" s="112">
        <v>0</v>
      </c>
      <c r="P38" s="130">
        <f t="shared" si="3"/>
        <v>0</v>
      </c>
      <c r="Q38" s="112">
        <v>0</v>
      </c>
      <c r="R38" s="130">
        <f t="shared" si="4"/>
        <v>0</v>
      </c>
      <c r="S38" s="113"/>
      <c r="T38" s="113"/>
      <c r="U38" s="114"/>
    </row>
    <row r="39" spans="1:21" x14ac:dyDescent="0.3">
      <c r="A39" s="80" t="s">
        <v>62</v>
      </c>
      <c r="B39" s="159"/>
      <c r="C39" s="159"/>
      <c r="D39" s="159"/>
      <c r="E39" s="159"/>
      <c r="F39" s="159"/>
      <c r="G39" s="159"/>
      <c r="H39" s="102">
        <v>0</v>
      </c>
      <c r="I39" s="103">
        <v>0</v>
      </c>
      <c r="J39" s="103">
        <v>0</v>
      </c>
      <c r="K39" s="104">
        <f t="shared" si="0"/>
        <v>0</v>
      </c>
      <c r="L39" s="104">
        <f t="shared" si="1"/>
        <v>0</v>
      </c>
      <c r="M39" s="104">
        <f t="shared" si="2"/>
        <v>0</v>
      </c>
      <c r="N39" s="113"/>
      <c r="O39" s="112">
        <v>0</v>
      </c>
      <c r="P39" s="130">
        <f t="shared" si="3"/>
        <v>0</v>
      </c>
      <c r="Q39" s="112">
        <v>0</v>
      </c>
      <c r="R39" s="130">
        <f t="shared" si="4"/>
        <v>0</v>
      </c>
      <c r="S39" s="113"/>
      <c r="T39" s="113"/>
      <c r="U39" s="114"/>
    </row>
    <row r="40" spans="1:21" x14ac:dyDescent="0.3">
      <c r="A40" s="80" t="s">
        <v>63</v>
      </c>
      <c r="B40" s="159"/>
      <c r="C40" s="159"/>
      <c r="D40" s="159"/>
      <c r="E40" s="159"/>
      <c r="F40" s="159"/>
      <c r="G40" s="159"/>
      <c r="H40" s="102">
        <v>0</v>
      </c>
      <c r="I40" s="103">
        <v>0</v>
      </c>
      <c r="J40" s="103">
        <v>0</v>
      </c>
      <c r="K40" s="104">
        <f t="shared" si="0"/>
        <v>0</v>
      </c>
      <c r="L40" s="104">
        <f t="shared" si="1"/>
        <v>0</v>
      </c>
      <c r="M40" s="104">
        <f t="shared" si="2"/>
        <v>0</v>
      </c>
      <c r="N40" s="113"/>
      <c r="O40" s="112">
        <v>0</v>
      </c>
      <c r="P40" s="130">
        <f t="shared" si="3"/>
        <v>0</v>
      </c>
      <c r="Q40" s="112">
        <v>0</v>
      </c>
      <c r="R40" s="130">
        <f t="shared" si="4"/>
        <v>0</v>
      </c>
      <c r="S40" s="113"/>
      <c r="T40" s="113"/>
      <c r="U40" s="114"/>
    </row>
    <row r="41" spans="1:21" x14ac:dyDescent="0.3">
      <c r="A41" s="80" t="s">
        <v>64</v>
      </c>
      <c r="B41" s="159"/>
      <c r="C41" s="159"/>
      <c r="D41" s="159"/>
      <c r="E41" s="159"/>
      <c r="F41" s="159"/>
      <c r="G41" s="159"/>
      <c r="H41" s="102">
        <v>0</v>
      </c>
      <c r="I41" s="103">
        <v>0</v>
      </c>
      <c r="J41" s="103">
        <v>0</v>
      </c>
      <c r="K41" s="104">
        <f t="shared" si="0"/>
        <v>0</v>
      </c>
      <c r="L41" s="104">
        <f t="shared" si="1"/>
        <v>0</v>
      </c>
      <c r="M41" s="104">
        <f t="shared" si="2"/>
        <v>0</v>
      </c>
      <c r="N41" s="113"/>
      <c r="O41" s="112">
        <v>0</v>
      </c>
      <c r="P41" s="130">
        <f t="shared" si="3"/>
        <v>0</v>
      </c>
      <c r="Q41" s="112">
        <v>0</v>
      </c>
      <c r="R41" s="130">
        <f t="shared" si="4"/>
        <v>0</v>
      </c>
      <c r="S41" s="113"/>
      <c r="T41" s="113"/>
      <c r="U41" s="114"/>
    </row>
    <row r="42" spans="1:21" x14ac:dyDescent="0.3">
      <c r="A42" s="80" t="s">
        <v>65</v>
      </c>
      <c r="B42" s="159"/>
      <c r="C42" s="159"/>
      <c r="D42" s="159"/>
      <c r="E42" s="159"/>
      <c r="F42" s="159"/>
      <c r="G42" s="159"/>
      <c r="H42" s="102">
        <v>0</v>
      </c>
      <c r="I42" s="103">
        <v>0</v>
      </c>
      <c r="J42" s="103">
        <v>0</v>
      </c>
      <c r="K42" s="104">
        <f t="shared" si="0"/>
        <v>0</v>
      </c>
      <c r="L42" s="104">
        <f t="shared" si="1"/>
        <v>0</v>
      </c>
      <c r="M42" s="104">
        <f t="shared" si="2"/>
        <v>0</v>
      </c>
      <c r="N42" s="113"/>
      <c r="O42" s="112">
        <v>0</v>
      </c>
      <c r="P42" s="130">
        <f t="shared" si="3"/>
        <v>0</v>
      </c>
      <c r="Q42" s="112">
        <v>0</v>
      </c>
      <c r="R42" s="130">
        <f t="shared" si="4"/>
        <v>0</v>
      </c>
      <c r="S42" s="113"/>
      <c r="T42" s="113"/>
      <c r="U42" s="114"/>
    </row>
    <row r="43" spans="1:21" x14ac:dyDescent="0.3">
      <c r="A43" s="80" t="s">
        <v>66</v>
      </c>
      <c r="B43" s="159"/>
      <c r="C43" s="159"/>
      <c r="D43" s="159"/>
      <c r="E43" s="159"/>
      <c r="F43" s="159"/>
      <c r="G43" s="159"/>
      <c r="H43" s="102">
        <v>0</v>
      </c>
      <c r="I43" s="103">
        <v>0</v>
      </c>
      <c r="J43" s="103">
        <v>0</v>
      </c>
      <c r="K43" s="104">
        <f t="shared" si="0"/>
        <v>0</v>
      </c>
      <c r="L43" s="104">
        <f t="shared" si="1"/>
        <v>0</v>
      </c>
      <c r="M43" s="104">
        <f t="shared" si="2"/>
        <v>0</v>
      </c>
      <c r="N43" s="113"/>
      <c r="O43" s="112">
        <v>0</v>
      </c>
      <c r="P43" s="130">
        <f t="shared" si="3"/>
        <v>0</v>
      </c>
      <c r="Q43" s="112">
        <v>0</v>
      </c>
      <c r="R43" s="130">
        <f t="shared" si="4"/>
        <v>0</v>
      </c>
      <c r="S43" s="113"/>
      <c r="T43" s="113"/>
      <c r="U43" s="114"/>
    </row>
    <row r="44" spans="1:21" x14ac:dyDescent="0.3">
      <c r="A44" s="80" t="s">
        <v>67</v>
      </c>
      <c r="B44" s="159"/>
      <c r="C44" s="159"/>
      <c r="D44" s="159"/>
      <c r="E44" s="159"/>
      <c r="F44" s="159"/>
      <c r="G44" s="159"/>
      <c r="H44" s="102">
        <v>0</v>
      </c>
      <c r="I44" s="103">
        <v>0</v>
      </c>
      <c r="J44" s="103">
        <v>0</v>
      </c>
      <c r="K44" s="104">
        <f t="shared" si="0"/>
        <v>0</v>
      </c>
      <c r="L44" s="104">
        <f t="shared" si="1"/>
        <v>0</v>
      </c>
      <c r="M44" s="104">
        <f t="shared" si="2"/>
        <v>0</v>
      </c>
      <c r="N44" s="113"/>
      <c r="O44" s="112">
        <v>0</v>
      </c>
      <c r="P44" s="130">
        <f t="shared" si="3"/>
        <v>0</v>
      </c>
      <c r="Q44" s="112">
        <v>0</v>
      </c>
      <c r="R44" s="130">
        <f t="shared" si="4"/>
        <v>0</v>
      </c>
      <c r="S44" s="113"/>
      <c r="T44" s="113"/>
      <c r="U44" s="114"/>
    </row>
    <row r="45" spans="1:21" x14ac:dyDescent="0.3">
      <c r="A45" s="80" t="s">
        <v>68</v>
      </c>
      <c r="B45" s="159"/>
      <c r="C45" s="159"/>
      <c r="D45" s="159"/>
      <c r="E45" s="159"/>
      <c r="F45" s="159"/>
      <c r="G45" s="159"/>
      <c r="H45" s="102">
        <v>0</v>
      </c>
      <c r="I45" s="103">
        <v>0</v>
      </c>
      <c r="J45" s="103">
        <v>0</v>
      </c>
      <c r="K45" s="104">
        <f t="shared" si="0"/>
        <v>0</v>
      </c>
      <c r="L45" s="104">
        <f t="shared" si="1"/>
        <v>0</v>
      </c>
      <c r="M45" s="104">
        <f t="shared" si="2"/>
        <v>0</v>
      </c>
      <c r="N45" s="113"/>
      <c r="O45" s="112">
        <v>0</v>
      </c>
      <c r="P45" s="130">
        <f t="shared" si="3"/>
        <v>0</v>
      </c>
      <c r="Q45" s="112">
        <v>0</v>
      </c>
      <c r="R45" s="130">
        <f t="shared" si="4"/>
        <v>0</v>
      </c>
      <c r="S45" s="113"/>
      <c r="T45" s="113"/>
      <c r="U45" s="114"/>
    </row>
    <row r="46" spans="1:21" x14ac:dyDescent="0.3">
      <c r="A46" s="80" t="s">
        <v>69</v>
      </c>
      <c r="B46" s="159"/>
      <c r="C46" s="159"/>
      <c r="D46" s="159"/>
      <c r="E46" s="159"/>
      <c r="F46" s="159"/>
      <c r="G46" s="159"/>
      <c r="H46" s="102">
        <v>0</v>
      </c>
      <c r="I46" s="103">
        <v>0</v>
      </c>
      <c r="J46" s="103">
        <v>0</v>
      </c>
      <c r="K46" s="104">
        <f t="shared" si="0"/>
        <v>0</v>
      </c>
      <c r="L46" s="104">
        <f t="shared" si="1"/>
        <v>0</v>
      </c>
      <c r="M46" s="104">
        <f t="shared" si="2"/>
        <v>0</v>
      </c>
      <c r="N46" s="113"/>
      <c r="O46" s="112">
        <v>0</v>
      </c>
      <c r="P46" s="130">
        <f t="shared" si="3"/>
        <v>0</v>
      </c>
      <c r="Q46" s="112">
        <v>0</v>
      </c>
      <c r="R46" s="130">
        <f t="shared" si="4"/>
        <v>0</v>
      </c>
      <c r="S46" s="113"/>
      <c r="T46" s="113"/>
      <c r="U46" s="114"/>
    </row>
    <row r="47" spans="1:21" x14ac:dyDescent="0.3">
      <c r="A47" s="80" t="s">
        <v>70</v>
      </c>
      <c r="B47" s="159"/>
      <c r="C47" s="159"/>
      <c r="D47" s="159"/>
      <c r="E47" s="159"/>
      <c r="F47" s="159"/>
      <c r="G47" s="159"/>
      <c r="H47" s="102">
        <v>0</v>
      </c>
      <c r="I47" s="103">
        <v>0</v>
      </c>
      <c r="J47" s="103">
        <v>0</v>
      </c>
      <c r="K47" s="104">
        <f t="shared" si="0"/>
        <v>0</v>
      </c>
      <c r="L47" s="104">
        <f t="shared" si="1"/>
        <v>0</v>
      </c>
      <c r="M47" s="104">
        <f t="shared" si="2"/>
        <v>0</v>
      </c>
      <c r="N47" s="113"/>
      <c r="O47" s="112">
        <v>0</v>
      </c>
      <c r="P47" s="130">
        <f t="shared" si="3"/>
        <v>0</v>
      </c>
      <c r="Q47" s="112">
        <v>0</v>
      </c>
      <c r="R47" s="130">
        <f t="shared" si="4"/>
        <v>0</v>
      </c>
      <c r="S47" s="113"/>
      <c r="T47" s="113"/>
      <c r="U47" s="114"/>
    </row>
    <row r="48" spans="1:21" x14ac:dyDescent="0.3">
      <c r="A48" s="80" t="s">
        <v>71</v>
      </c>
      <c r="B48" s="159"/>
      <c r="C48" s="159"/>
      <c r="D48" s="159"/>
      <c r="E48" s="159"/>
      <c r="F48" s="159"/>
      <c r="G48" s="159"/>
      <c r="H48" s="102">
        <v>0</v>
      </c>
      <c r="I48" s="103">
        <v>0</v>
      </c>
      <c r="J48" s="103">
        <v>0</v>
      </c>
      <c r="K48" s="104">
        <f t="shared" si="0"/>
        <v>0</v>
      </c>
      <c r="L48" s="104">
        <f t="shared" si="1"/>
        <v>0</v>
      </c>
      <c r="M48" s="104">
        <f t="shared" si="2"/>
        <v>0</v>
      </c>
      <c r="N48" s="113"/>
      <c r="O48" s="112">
        <v>0</v>
      </c>
      <c r="P48" s="130">
        <f t="shared" si="3"/>
        <v>0</v>
      </c>
      <c r="Q48" s="112">
        <v>0</v>
      </c>
      <c r="R48" s="130">
        <f t="shared" si="4"/>
        <v>0</v>
      </c>
      <c r="S48" s="113"/>
      <c r="T48" s="113"/>
      <c r="U48" s="114"/>
    </row>
    <row r="49" spans="1:21" x14ac:dyDescent="0.3">
      <c r="A49" s="80" t="s">
        <v>72</v>
      </c>
      <c r="B49" s="159"/>
      <c r="C49" s="159"/>
      <c r="D49" s="159"/>
      <c r="E49" s="159"/>
      <c r="F49" s="159"/>
      <c r="G49" s="159"/>
      <c r="H49" s="102">
        <v>0</v>
      </c>
      <c r="I49" s="103">
        <v>0</v>
      </c>
      <c r="J49" s="103">
        <v>0</v>
      </c>
      <c r="K49" s="104">
        <f t="shared" si="0"/>
        <v>0</v>
      </c>
      <c r="L49" s="104">
        <f t="shared" si="1"/>
        <v>0</v>
      </c>
      <c r="M49" s="104">
        <f t="shared" si="2"/>
        <v>0</v>
      </c>
      <c r="N49" s="113"/>
      <c r="O49" s="112">
        <v>0</v>
      </c>
      <c r="P49" s="130">
        <f t="shared" si="3"/>
        <v>0</v>
      </c>
      <c r="Q49" s="112">
        <v>0</v>
      </c>
      <c r="R49" s="130">
        <f t="shared" si="4"/>
        <v>0</v>
      </c>
      <c r="S49" s="113"/>
      <c r="T49" s="113"/>
      <c r="U49" s="114"/>
    </row>
    <row r="50" spans="1:21" x14ac:dyDescent="0.3">
      <c r="A50" s="80" t="s">
        <v>73</v>
      </c>
      <c r="B50" s="159"/>
      <c r="C50" s="159"/>
      <c r="D50" s="159"/>
      <c r="E50" s="159"/>
      <c r="F50" s="159"/>
      <c r="G50" s="159"/>
      <c r="H50" s="102">
        <v>0</v>
      </c>
      <c r="I50" s="103">
        <v>0</v>
      </c>
      <c r="J50" s="103">
        <v>0</v>
      </c>
      <c r="K50" s="104">
        <f t="shared" si="0"/>
        <v>0</v>
      </c>
      <c r="L50" s="104">
        <f t="shared" si="1"/>
        <v>0</v>
      </c>
      <c r="M50" s="104">
        <f t="shared" si="2"/>
        <v>0</v>
      </c>
      <c r="N50" s="113"/>
      <c r="O50" s="112">
        <v>0</v>
      </c>
      <c r="P50" s="130">
        <f t="shared" si="3"/>
        <v>0</v>
      </c>
      <c r="Q50" s="112">
        <v>0</v>
      </c>
      <c r="R50" s="130">
        <f t="shared" si="4"/>
        <v>0</v>
      </c>
      <c r="S50" s="113"/>
      <c r="T50" s="113"/>
      <c r="U50" s="114"/>
    </row>
    <row r="51" spans="1:21" x14ac:dyDescent="0.3">
      <c r="A51" s="80" t="s">
        <v>74</v>
      </c>
      <c r="B51" s="159"/>
      <c r="C51" s="159"/>
      <c r="D51" s="159"/>
      <c r="E51" s="159"/>
      <c r="F51" s="159"/>
      <c r="G51" s="159"/>
      <c r="H51" s="102">
        <v>0</v>
      </c>
      <c r="I51" s="103">
        <v>0</v>
      </c>
      <c r="J51" s="103">
        <v>0</v>
      </c>
      <c r="K51" s="104">
        <f t="shared" si="0"/>
        <v>0</v>
      </c>
      <c r="L51" s="104">
        <f t="shared" si="1"/>
        <v>0</v>
      </c>
      <c r="M51" s="104">
        <f t="shared" si="2"/>
        <v>0</v>
      </c>
      <c r="N51" s="113"/>
      <c r="O51" s="112">
        <v>0</v>
      </c>
      <c r="P51" s="130">
        <f t="shared" si="3"/>
        <v>0</v>
      </c>
      <c r="Q51" s="112">
        <v>0</v>
      </c>
      <c r="R51" s="130">
        <f t="shared" si="4"/>
        <v>0</v>
      </c>
      <c r="S51" s="113"/>
      <c r="T51" s="113"/>
      <c r="U51" s="114"/>
    </row>
    <row r="52" spans="1:21" x14ac:dyDescent="0.3">
      <c r="A52" s="80" t="s">
        <v>75</v>
      </c>
      <c r="B52" s="159"/>
      <c r="C52" s="159"/>
      <c r="D52" s="159"/>
      <c r="E52" s="159"/>
      <c r="F52" s="159"/>
      <c r="G52" s="159"/>
      <c r="H52" s="102">
        <v>0</v>
      </c>
      <c r="I52" s="103">
        <v>0</v>
      </c>
      <c r="J52" s="103">
        <v>0</v>
      </c>
      <c r="K52" s="104">
        <f t="shared" si="0"/>
        <v>0</v>
      </c>
      <c r="L52" s="104">
        <f t="shared" si="1"/>
        <v>0</v>
      </c>
      <c r="M52" s="104">
        <f t="shared" si="2"/>
        <v>0</v>
      </c>
      <c r="N52" s="113"/>
      <c r="O52" s="112">
        <v>0</v>
      </c>
      <c r="P52" s="130">
        <f t="shared" si="3"/>
        <v>0</v>
      </c>
      <c r="Q52" s="112">
        <v>0</v>
      </c>
      <c r="R52" s="130">
        <f t="shared" si="4"/>
        <v>0</v>
      </c>
      <c r="S52" s="113"/>
      <c r="T52" s="113"/>
      <c r="U52" s="114"/>
    </row>
    <row r="53" spans="1:21" x14ac:dyDescent="0.3">
      <c r="A53" s="80" t="s">
        <v>76</v>
      </c>
      <c r="B53" s="159"/>
      <c r="C53" s="159"/>
      <c r="D53" s="159"/>
      <c r="E53" s="159"/>
      <c r="F53" s="159"/>
      <c r="G53" s="159"/>
      <c r="H53" s="102">
        <v>0</v>
      </c>
      <c r="I53" s="103">
        <v>0</v>
      </c>
      <c r="J53" s="103">
        <v>0</v>
      </c>
      <c r="K53" s="104">
        <f t="shared" si="0"/>
        <v>0</v>
      </c>
      <c r="L53" s="104">
        <f t="shared" si="1"/>
        <v>0</v>
      </c>
      <c r="M53" s="104">
        <f t="shared" si="2"/>
        <v>0</v>
      </c>
      <c r="N53" s="113"/>
      <c r="O53" s="112">
        <v>0</v>
      </c>
      <c r="P53" s="130">
        <f t="shared" si="3"/>
        <v>0</v>
      </c>
      <c r="Q53" s="112">
        <v>0</v>
      </c>
      <c r="R53" s="130">
        <f t="shared" si="4"/>
        <v>0</v>
      </c>
      <c r="S53" s="113"/>
      <c r="T53" s="113"/>
      <c r="U53" s="114"/>
    </row>
    <row r="54" spans="1:21" x14ac:dyDescent="0.3">
      <c r="A54" s="80" t="s">
        <v>77</v>
      </c>
      <c r="B54" s="159"/>
      <c r="C54" s="159"/>
      <c r="D54" s="159"/>
      <c r="E54" s="159"/>
      <c r="F54" s="159"/>
      <c r="G54" s="159"/>
      <c r="H54" s="102">
        <v>0</v>
      </c>
      <c r="I54" s="103">
        <v>0</v>
      </c>
      <c r="J54" s="103">
        <v>0</v>
      </c>
      <c r="K54" s="104">
        <f t="shared" si="0"/>
        <v>0</v>
      </c>
      <c r="L54" s="104">
        <f t="shared" si="1"/>
        <v>0</v>
      </c>
      <c r="M54" s="104">
        <f t="shared" si="2"/>
        <v>0</v>
      </c>
      <c r="N54" s="113"/>
      <c r="O54" s="112">
        <v>0</v>
      </c>
      <c r="P54" s="130">
        <f t="shared" si="3"/>
        <v>0</v>
      </c>
      <c r="Q54" s="112">
        <v>0</v>
      </c>
      <c r="R54" s="130">
        <f t="shared" si="4"/>
        <v>0</v>
      </c>
      <c r="S54" s="113"/>
      <c r="T54" s="113"/>
      <c r="U54" s="114"/>
    </row>
    <row r="55" spans="1:21" x14ac:dyDescent="0.3">
      <c r="A55" s="80" t="s">
        <v>78</v>
      </c>
      <c r="B55" s="159"/>
      <c r="C55" s="159"/>
      <c r="D55" s="159"/>
      <c r="E55" s="159"/>
      <c r="F55" s="159"/>
      <c r="G55" s="159"/>
      <c r="H55" s="102">
        <v>0</v>
      </c>
      <c r="I55" s="103">
        <v>0</v>
      </c>
      <c r="J55" s="103">
        <v>0</v>
      </c>
      <c r="K55" s="104">
        <f t="shared" si="0"/>
        <v>0</v>
      </c>
      <c r="L55" s="104">
        <f t="shared" si="1"/>
        <v>0</v>
      </c>
      <c r="M55" s="104">
        <f t="shared" si="2"/>
        <v>0</v>
      </c>
      <c r="N55" s="113"/>
      <c r="O55" s="112">
        <v>0</v>
      </c>
      <c r="P55" s="130">
        <f t="shared" si="3"/>
        <v>0</v>
      </c>
      <c r="Q55" s="112">
        <v>0</v>
      </c>
      <c r="R55" s="130">
        <f t="shared" si="4"/>
        <v>0</v>
      </c>
      <c r="S55" s="113"/>
      <c r="T55" s="113"/>
      <c r="U55" s="114"/>
    </row>
    <row r="56" spans="1:21" x14ac:dyDescent="0.3">
      <c r="A56" s="80" t="s">
        <v>79</v>
      </c>
      <c r="B56" s="159"/>
      <c r="C56" s="159"/>
      <c r="D56" s="159"/>
      <c r="E56" s="159"/>
      <c r="F56" s="159"/>
      <c r="G56" s="159"/>
      <c r="H56" s="102">
        <v>0</v>
      </c>
      <c r="I56" s="103">
        <v>0</v>
      </c>
      <c r="J56" s="103">
        <v>0</v>
      </c>
      <c r="K56" s="104">
        <f t="shared" si="0"/>
        <v>0</v>
      </c>
      <c r="L56" s="104">
        <f t="shared" si="1"/>
        <v>0</v>
      </c>
      <c r="M56" s="104">
        <f t="shared" si="2"/>
        <v>0</v>
      </c>
      <c r="N56" s="113"/>
      <c r="O56" s="112">
        <v>0</v>
      </c>
      <c r="P56" s="130">
        <f t="shared" si="3"/>
        <v>0</v>
      </c>
      <c r="Q56" s="112">
        <v>0</v>
      </c>
      <c r="R56" s="130">
        <f t="shared" si="4"/>
        <v>0</v>
      </c>
      <c r="S56" s="113"/>
      <c r="T56" s="113"/>
      <c r="U56" s="114"/>
    </row>
    <row r="57" spans="1:21" hidden="1" x14ac:dyDescent="0.3">
      <c r="A57" s="100" t="s">
        <v>80</v>
      </c>
      <c r="B57" s="159"/>
      <c r="C57" s="159"/>
      <c r="D57" s="159"/>
      <c r="E57" s="159"/>
      <c r="F57" s="159"/>
      <c r="G57" s="159"/>
      <c r="H57" s="102"/>
      <c r="I57" s="103"/>
      <c r="J57" s="103"/>
      <c r="K57" s="104">
        <f t="shared" si="0"/>
        <v>0</v>
      </c>
      <c r="L57" s="104">
        <f t="shared" si="1"/>
        <v>0</v>
      </c>
      <c r="M57" s="104">
        <f t="shared" ref="M57:M76" si="6">K57+L57</f>
        <v>0</v>
      </c>
      <c r="N57" s="113"/>
      <c r="O57" s="112"/>
      <c r="P57" s="130">
        <f t="shared" si="3"/>
        <v>0</v>
      </c>
      <c r="Q57" s="112"/>
      <c r="R57" s="130">
        <f t="shared" si="4"/>
        <v>0</v>
      </c>
      <c r="S57" s="113"/>
      <c r="T57" s="113"/>
      <c r="U57" s="114"/>
    </row>
    <row r="58" spans="1:21" hidden="1" x14ac:dyDescent="0.3">
      <c r="A58" s="100" t="s">
        <v>81</v>
      </c>
      <c r="B58" s="159"/>
      <c r="C58" s="159"/>
      <c r="D58" s="159"/>
      <c r="E58" s="159"/>
      <c r="F58" s="159"/>
      <c r="G58" s="159"/>
      <c r="H58" s="102"/>
      <c r="I58" s="103"/>
      <c r="J58" s="103"/>
      <c r="K58" s="104">
        <f t="shared" si="0"/>
        <v>0</v>
      </c>
      <c r="L58" s="104">
        <f t="shared" si="1"/>
        <v>0</v>
      </c>
      <c r="M58" s="104">
        <f t="shared" si="6"/>
        <v>0</v>
      </c>
      <c r="N58" s="113"/>
      <c r="O58" s="112"/>
      <c r="P58" s="130">
        <f t="shared" si="3"/>
        <v>0</v>
      </c>
      <c r="Q58" s="112"/>
      <c r="R58" s="130">
        <f t="shared" si="4"/>
        <v>0</v>
      </c>
      <c r="S58" s="113"/>
      <c r="T58" s="113"/>
      <c r="U58" s="114"/>
    </row>
    <row r="59" spans="1:21" hidden="1" x14ac:dyDescent="0.3">
      <c r="A59" s="100" t="s">
        <v>82</v>
      </c>
      <c r="B59" s="159"/>
      <c r="C59" s="159"/>
      <c r="D59" s="159"/>
      <c r="E59" s="159"/>
      <c r="F59" s="159"/>
      <c r="G59" s="159"/>
      <c r="H59" s="102"/>
      <c r="I59" s="103"/>
      <c r="J59" s="103"/>
      <c r="K59" s="104">
        <f t="shared" si="0"/>
        <v>0</v>
      </c>
      <c r="L59" s="104">
        <f t="shared" si="1"/>
        <v>0</v>
      </c>
      <c r="M59" s="104">
        <f t="shared" si="6"/>
        <v>0</v>
      </c>
      <c r="N59" s="113"/>
      <c r="O59" s="112"/>
      <c r="P59" s="130">
        <f t="shared" si="3"/>
        <v>0</v>
      </c>
      <c r="Q59" s="112"/>
      <c r="R59" s="130">
        <f t="shared" si="4"/>
        <v>0</v>
      </c>
      <c r="S59" s="113"/>
      <c r="T59" s="113"/>
      <c r="U59" s="114"/>
    </row>
    <row r="60" spans="1:21" hidden="1" x14ac:dyDescent="0.3">
      <c r="A60" s="100" t="s">
        <v>83</v>
      </c>
      <c r="B60" s="159"/>
      <c r="C60" s="159"/>
      <c r="D60" s="159"/>
      <c r="E60" s="159"/>
      <c r="F60" s="159"/>
      <c r="G60" s="159"/>
      <c r="H60" s="102"/>
      <c r="I60" s="103"/>
      <c r="J60" s="103"/>
      <c r="K60" s="104">
        <f t="shared" si="0"/>
        <v>0</v>
      </c>
      <c r="L60" s="104">
        <f t="shared" si="1"/>
        <v>0</v>
      </c>
      <c r="M60" s="104">
        <f t="shared" si="6"/>
        <v>0</v>
      </c>
      <c r="N60" s="113"/>
      <c r="O60" s="112"/>
      <c r="P60" s="130">
        <f t="shared" si="3"/>
        <v>0</v>
      </c>
      <c r="Q60" s="112"/>
      <c r="R60" s="130">
        <f t="shared" si="4"/>
        <v>0</v>
      </c>
      <c r="S60" s="113"/>
      <c r="T60" s="113"/>
      <c r="U60" s="114"/>
    </row>
    <row r="61" spans="1:21" hidden="1" x14ac:dyDescent="0.3">
      <c r="A61" s="100" t="s">
        <v>84</v>
      </c>
      <c r="B61" s="159"/>
      <c r="C61" s="159"/>
      <c r="D61" s="159"/>
      <c r="E61" s="159"/>
      <c r="F61" s="159"/>
      <c r="G61" s="159"/>
      <c r="H61" s="102"/>
      <c r="I61" s="103"/>
      <c r="J61" s="103"/>
      <c r="K61" s="104">
        <f t="shared" si="0"/>
        <v>0</v>
      </c>
      <c r="L61" s="104">
        <f t="shared" si="1"/>
        <v>0</v>
      </c>
      <c r="M61" s="104">
        <f t="shared" si="6"/>
        <v>0</v>
      </c>
      <c r="N61" s="113"/>
      <c r="O61" s="112"/>
      <c r="P61" s="130">
        <f t="shared" si="3"/>
        <v>0</v>
      </c>
      <c r="Q61" s="112"/>
      <c r="R61" s="130">
        <f t="shared" si="4"/>
        <v>0</v>
      </c>
      <c r="S61" s="113"/>
      <c r="T61" s="113"/>
      <c r="U61" s="114"/>
    </row>
    <row r="62" spans="1:21" hidden="1" x14ac:dyDescent="0.3">
      <c r="A62" s="100" t="s">
        <v>85</v>
      </c>
      <c r="B62" s="159"/>
      <c r="C62" s="159"/>
      <c r="D62" s="159"/>
      <c r="E62" s="159"/>
      <c r="F62" s="159"/>
      <c r="G62" s="159"/>
      <c r="H62" s="102"/>
      <c r="I62" s="103"/>
      <c r="J62" s="103"/>
      <c r="K62" s="104">
        <f t="shared" si="0"/>
        <v>0</v>
      </c>
      <c r="L62" s="104">
        <f t="shared" si="1"/>
        <v>0</v>
      </c>
      <c r="M62" s="104">
        <f t="shared" si="6"/>
        <v>0</v>
      </c>
      <c r="N62" s="113"/>
      <c r="O62" s="112"/>
      <c r="P62" s="130">
        <f t="shared" si="3"/>
        <v>0</v>
      </c>
      <c r="Q62" s="112"/>
      <c r="R62" s="130">
        <f t="shared" si="4"/>
        <v>0</v>
      </c>
      <c r="S62" s="113"/>
      <c r="T62" s="113"/>
      <c r="U62" s="114"/>
    </row>
    <row r="63" spans="1:21" hidden="1" x14ac:dyDescent="0.3">
      <c r="A63" s="100" t="s">
        <v>86</v>
      </c>
      <c r="B63" s="159"/>
      <c r="C63" s="159"/>
      <c r="D63" s="159"/>
      <c r="E63" s="159"/>
      <c r="F63" s="159"/>
      <c r="G63" s="159"/>
      <c r="H63" s="102"/>
      <c r="I63" s="103"/>
      <c r="J63" s="103"/>
      <c r="K63" s="104">
        <f t="shared" si="0"/>
        <v>0</v>
      </c>
      <c r="L63" s="104">
        <f t="shared" si="1"/>
        <v>0</v>
      </c>
      <c r="M63" s="104">
        <f t="shared" si="6"/>
        <v>0</v>
      </c>
      <c r="N63" s="113"/>
      <c r="O63" s="112"/>
      <c r="P63" s="130">
        <f t="shared" si="3"/>
        <v>0</v>
      </c>
      <c r="Q63" s="112"/>
      <c r="R63" s="130">
        <f t="shared" si="4"/>
        <v>0</v>
      </c>
      <c r="S63" s="113"/>
      <c r="T63" s="113"/>
      <c r="U63" s="114"/>
    </row>
    <row r="64" spans="1:21" hidden="1" x14ac:dyDescent="0.3">
      <c r="A64" s="100" t="s">
        <v>87</v>
      </c>
      <c r="B64" s="159"/>
      <c r="C64" s="159"/>
      <c r="D64" s="159"/>
      <c r="E64" s="159"/>
      <c r="F64" s="159"/>
      <c r="G64" s="159"/>
      <c r="H64" s="102"/>
      <c r="I64" s="103"/>
      <c r="J64" s="103"/>
      <c r="K64" s="104">
        <f t="shared" si="0"/>
        <v>0</v>
      </c>
      <c r="L64" s="104">
        <f t="shared" si="1"/>
        <v>0</v>
      </c>
      <c r="M64" s="104">
        <f t="shared" si="6"/>
        <v>0</v>
      </c>
      <c r="N64" s="113"/>
      <c r="O64" s="112"/>
      <c r="P64" s="130">
        <f t="shared" si="3"/>
        <v>0</v>
      </c>
      <c r="Q64" s="112"/>
      <c r="R64" s="130">
        <f t="shared" si="4"/>
        <v>0</v>
      </c>
      <c r="S64" s="113"/>
      <c r="T64" s="113"/>
      <c r="U64" s="114"/>
    </row>
    <row r="65" spans="1:21" hidden="1" x14ac:dyDescent="0.3">
      <c r="A65" s="100" t="s">
        <v>88</v>
      </c>
      <c r="B65" s="159"/>
      <c r="C65" s="159"/>
      <c r="D65" s="159"/>
      <c r="E65" s="159"/>
      <c r="F65" s="159"/>
      <c r="G65" s="159"/>
      <c r="H65" s="102"/>
      <c r="I65" s="103"/>
      <c r="J65" s="103"/>
      <c r="K65" s="104">
        <f t="shared" si="0"/>
        <v>0</v>
      </c>
      <c r="L65" s="104">
        <f t="shared" si="1"/>
        <v>0</v>
      </c>
      <c r="M65" s="104">
        <f t="shared" si="6"/>
        <v>0</v>
      </c>
      <c r="N65" s="113"/>
      <c r="O65" s="112"/>
      <c r="P65" s="130">
        <f t="shared" si="3"/>
        <v>0</v>
      </c>
      <c r="Q65" s="112"/>
      <c r="R65" s="130">
        <f t="shared" si="4"/>
        <v>0</v>
      </c>
      <c r="S65" s="113"/>
      <c r="T65" s="113"/>
      <c r="U65" s="114"/>
    </row>
    <row r="66" spans="1:21" hidden="1" x14ac:dyDescent="0.3">
      <c r="A66" s="100" t="s">
        <v>89</v>
      </c>
      <c r="B66" s="159"/>
      <c r="C66" s="159"/>
      <c r="D66" s="159"/>
      <c r="E66" s="159"/>
      <c r="F66" s="159"/>
      <c r="G66" s="159"/>
      <c r="H66" s="102"/>
      <c r="I66" s="103"/>
      <c r="J66" s="103"/>
      <c r="K66" s="104">
        <f t="shared" si="0"/>
        <v>0</v>
      </c>
      <c r="L66" s="104">
        <f t="shared" si="1"/>
        <v>0</v>
      </c>
      <c r="M66" s="104">
        <f t="shared" si="6"/>
        <v>0</v>
      </c>
      <c r="N66" s="113"/>
      <c r="O66" s="112"/>
      <c r="P66" s="130">
        <f t="shared" si="3"/>
        <v>0</v>
      </c>
      <c r="Q66" s="112"/>
      <c r="R66" s="130">
        <f t="shared" si="4"/>
        <v>0</v>
      </c>
      <c r="S66" s="113"/>
      <c r="T66" s="113"/>
      <c r="U66" s="114"/>
    </row>
    <row r="67" spans="1:21" hidden="1" x14ac:dyDescent="0.3">
      <c r="A67" s="100" t="s">
        <v>96</v>
      </c>
      <c r="B67" s="159"/>
      <c r="C67" s="159"/>
      <c r="D67" s="159"/>
      <c r="E67" s="159"/>
      <c r="F67" s="159"/>
      <c r="G67" s="159"/>
      <c r="H67" s="102"/>
      <c r="I67" s="103"/>
      <c r="J67" s="103"/>
      <c r="K67" s="104">
        <f t="shared" si="0"/>
        <v>0</v>
      </c>
      <c r="L67" s="104">
        <f t="shared" si="1"/>
        <v>0</v>
      </c>
      <c r="M67" s="104">
        <f t="shared" si="6"/>
        <v>0</v>
      </c>
      <c r="N67" s="113"/>
      <c r="O67" s="112"/>
      <c r="P67" s="130">
        <f t="shared" si="3"/>
        <v>0</v>
      </c>
      <c r="Q67" s="112"/>
      <c r="R67" s="130">
        <f t="shared" si="4"/>
        <v>0</v>
      </c>
      <c r="S67" s="113"/>
      <c r="T67" s="113"/>
      <c r="U67" s="114"/>
    </row>
    <row r="68" spans="1:21" hidden="1" x14ac:dyDescent="0.3">
      <c r="A68" s="100" t="s">
        <v>97</v>
      </c>
      <c r="B68" s="159"/>
      <c r="C68" s="159"/>
      <c r="D68" s="159"/>
      <c r="E68" s="159"/>
      <c r="F68" s="159"/>
      <c r="G68" s="159"/>
      <c r="H68" s="102"/>
      <c r="I68" s="103"/>
      <c r="J68" s="103"/>
      <c r="K68" s="104">
        <f t="shared" si="0"/>
        <v>0</v>
      </c>
      <c r="L68" s="104">
        <f t="shared" si="1"/>
        <v>0</v>
      </c>
      <c r="M68" s="104">
        <f t="shared" si="6"/>
        <v>0</v>
      </c>
      <c r="N68" s="113"/>
      <c r="O68" s="112"/>
      <c r="P68" s="130">
        <f t="shared" si="3"/>
        <v>0</v>
      </c>
      <c r="Q68" s="112"/>
      <c r="R68" s="130">
        <f t="shared" si="4"/>
        <v>0</v>
      </c>
      <c r="S68" s="113"/>
      <c r="T68" s="113"/>
      <c r="U68" s="114"/>
    </row>
    <row r="69" spans="1:21" hidden="1" x14ac:dyDescent="0.3">
      <c r="A69" s="100" t="s">
        <v>98</v>
      </c>
      <c r="B69" s="159"/>
      <c r="C69" s="159"/>
      <c r="D69" s="159"/>
      <c r="E69" s="159"/>
      <c r="F69" s="159"/>
      <c r="G69" s="159"/>
      <c r="H69" s="102"/>
      <c r="I69" s="103"/>
      <c r="J69" s="103"/>
      <c r="K69" s="104">
        <f t="shared" si="0"/>
        <v>0</v>
      </c>
      <c r="L69" s="104">
        <f t="shared" si="1"/>
        <v>0</v>
      </c>
      <c r="M69" s="104">
        <f t="shared" si="6"/>
        <v>0</v>
      </c>
      <c r="N69" s="113"/>
      <c r="O69" s="112"/>
      <c r="P69" s="130">
        <f t="shared" si="3"/>
        <v>0</v>
      </c>
      <c r="Q69" s="112"/>
      <c r="R69" s="130">
        <f t="shared" si="4"/>
        <v>0</v>
      </c>
      <c r="S69" s="113"/>
      <c r="T69" s="113"/>
      <c r="U69" s="114"/>
    </row>
    <row r="70" spans="1:21" hidden="1" x14ac:dyDescent="0.3">
      <c r="A70" s="100" t="s">
        <v>99</v>
      </c>
      <c r="B70" s="159"/>
      <c r="C70" s="159"/>
      <c r="D70" s="159"/>
      <c r="E70" s="159"/>
      <c r="F70" s="159"/>
      <c r="G70" s="159"/>
      <c r="H70" s="102"/>
      <c r="I70" s="103"/>
      <c r="J70" s="103"/>
      <c r="K70" s="104">
        <f t="shared" si="0"/>
        <v>0</v>
      </c>
      <c r="L70" s="104">
        <f t="shared" si="1"/>
        <v>0</v>
      </c>
      <c r="M70" s="104">
        <f t="shared" si="6"/>
        <v>0</v>
      </c>
      <c r="N70" s="113"/>
      <c r="O70" s="112"/>
      <c r="P70" s="130">
        <f t="shared" si="3"/>
        <v>0</v>
      </c>
      <c r="Q70" s="112"/>
      <c r="R70" s="130">
        <f t="shared" si="4"/>
        <v>0</v>
      </c>
      <c r="S70" s="113"/>
      <c r="T70" s="113"/>
      <c r="U70" s="114"/>
    </row>
    <row r="71" spans="1:21" hidden="1" x14ac:dyDescent="0.3">
      <c r="A71" s="100" t="s">
        <v>100</v>
      </c>
      <c r="B71" s="159"/>
      <c r="C71" s="159"/>
      <c r="D71" s="159"/>
      <c r="E71" s="159"/>
      <c r="F71" s="159"/>
      <c r="G71" s="159"/>
      <c r="H71" s="102"/>
      <c r="I71" s="103"/>
      <c r="J71" s="103"/>
      <c r="K71" s="104">
        <f t="shared" si="0"/>
        <v>0</v>
      </c>
      <c r="L71" s="104">
        <f t="shared" si="1"/>
        <v>0</v>
      </c>
      <c r="M71" s="104">
        <f t="shared" si="6"/>
        <v>0</v>
      </c>
      <c r="N71" s="113"/>
      <c r="O71" s="112"/>
      <c r="P71" s="130">
        <f t="shared" si="3"/>
        <v>0</v>
      </c>
      <c r="Q71" s="112"/>
      <c r="R71" s="130">
        <f t="shared" si="4"/>
        <v>0</v>
      </c>
      <c r="S71" s="113"/>
      <c r="T71" s="113"/>
      <c r="U71" s="114"/>
    </row>
    <row r="72" spans="1:21" hidden="1" x14ac:dyDescent="0.3">
      <c r="A72" s="100" t="s">
        <v>101</v>
      </c>
      <c r="B72" s="159"/>
      <c r="C72" s="159"/>
      <c r="D72" s="159"/>
      <c r="E72" s="159"/>
      <c r="F72" s="159"/>
      <c r="G72" s="159"/>
      <c r="H72" s="102"/>
      <c r="I72" s="103"/>
      <c r="J72" s="103"/>
      <c r="K72" s="104">
        <f t="shared" si="0"/>
        <v>0</v>
      </c>
      <c r="L72" s="104">
        <f t="shared" si="1"/>
        <v>0</v>
      </c>
      <c r="M72" s="104">
        <f t="shared" si="6"/>
        <v>0</v>
      </c>
      <c r="N72" s="113"/>
      <c r="O72" s="112"/>
      <c r="P72" s="130">
        <f t="shared" si="3"/>
        <v>0</v>
      </c>
      <c r="Q72" s="112"/>
      <c r="R72" s="130">
        <f t="shared" si="4"/>
        <v>0</v>
      </c>
      <c r="S72" s="113"/>
      <c r="T72" s="113"/>
      <c r="U72" s="114"/>
    </row>
    <row r="73" spans="1:21" hidden="1" x14ac:dyDescent="0.3">
      <c r="A73" s="100" t="s">
        <v>102</v>
      </c>
      <c r="B73" s="159"/>
      <c r="C73" s="159"/>
      <c r="D73" s="159"/>
      <c r="E73" s="159"/>
      <c r="F73" s="159"/>
      <c r="G73" s="159"/>
      <c r="H73" s="102"/>
      <c r="I73" s="103"/>
      <c r="J73" s="103"/>
      <c r="K73" s="104">
        <f t="shared" si="0"/>
        <v>0</v>
      </c>
      <c r="L73" s="104">
        <f t="shared" si="1"/>
        <v>0</v>
      </c>
      <c r="M73" s="104">
        <f t="shared" si="6"/>
        <v>0</v>
      </c>
      <c r="N73" s="113"/>
      <c r="O73" s="112"/>
      <c r="P73" s="130">
        <f t="shared" si="3"/>
        <v>0</v>
      </c>
      <c r="Q73" s="112"/>
      <c r="R73" s="130">
        <f t="shared" si="4"/>
        <v>0</v>
      </c>
      <c r="S73" s="113"/>
      <c r="T73" s="113"/>
      <c r="U73" s="114"/>
    </row>
    <row r="74" spans="1:21" hidden="1" x14ac:dyDescent="0.3">
      <c r="A74" s="100" t="s">
        <v>103</v>
      </c>
      <c r="B74" s="159"/>
      <c r="C74" s="159"/>
      <c r="D74" s="159"/>
      <c r="E74" s="159"/>
      <c r="F74" s="159"/>
      <c r="G74" s="159"/>
      <c r="H74" s="102"/>
      <c r="I74" s="103"/>
      <c r="J74" s="103"/>
      <c r="K74" s="104">
        <f t="shared" si="0"/>
        <v>0</v>
      </c>
      <c r="L74" s="104">
        <f t="shared" si="1"/>
        <v>0</v>
      </c>
      <c r="M74" s="104">
        <f t="shared" si="6"/>
        <v>0</v>
      </c>
      <c r="N74" s="113"/>
      <c r="O74" s="112"/>
      <c r="P74" s="130">
        <f t="shared" si="3"/>
        <v>0</v>
      </c>
      <c r="Q74" s="112"/>
      <c r="R74" s="130">
        <f t="shared" si="4"/>
        <v>0</v>
      </c>
      <c r="S74" s="113"/>
      <c r="T74" s="113"/>
      <c r="U74" s="114"/>
    </row>
    <row r="75" spans="1:21" hidden="1" x14ac:dyDescent="0.3">
      <c r="A75" s="100" t="s">
        <v>104</v>
      </c>
      <c r="B75" s="159"/>
      <c r="C75" s="159"/>
      <c r="D75" s="159"/>
      <c r="E75" s="159"/>
      <c r="F75" s="159"/>
      <c r="G75" s="159"/>
      <c r="H75" s="102"/>
      <c r="I75" s="103"/>
      <c r="J75" s="103"/>
      <c r="K75" s="104">
        <f t="shared" si="0"/>
        <v>0</v>
      </c>
      <c r="L75" s="104">
        <f t="shared" si="1"/>
        <v>0</v>
      </c>
      <c r="M75" s="104">
        <f t="shared" si="6"/>
        <v>0</v>
      </c>
      <c r="N75" s="113"/>
      <c r="O75" s="112"/>
      <c r="P75" s="130">
        <f t="shared" si="3"/>
        <v>0</v>
      </c>
      <c r="Q75" s="112"/>
      <c r="R75" s="130">
        <f t="shared" si="4"/>
        <v>0</v>
      </c>
      <c r="S75" s="113"/>
      <c r="T75" s="113"/>
      <c r="U75" s="114"/>
    </row>
    <row r="76" spans="1:21" hidden="1" x14ac:dyDescent="0.3">
      <c r="A76" s="100" t="s">
        <v>105</v>
      </c>
      <c r="B76" s="159"/>
      <c r="C76" s="159"/>
      <c r="D76" s="159"/>
      <c r="E76" s="159"/>
      <c r="F76" s="159"/>
      <c r="G76" s="159"/>
      <c r="H76" s="102"/>
      <c r="I76" s="103"/>
      <c r="J76" s="103"/>
      <c r="K76" s="104">
        <f t="shared" si="0"/>
        <v>0</v>
      </c>
      <c r="L76" s="104">
        <f t="shared" si="1"/>
        <v>0</v>
      </c>
      <c r="M76" s="104">
        <f t="shared" si="6"/>
        <v>0</v>
      </c>
      <c r="N76" s="113"/>
      <c r="O76" s="112"/>
      <c r="P76" s="130">
        <f t="shared" si="3"/>
        <v>0</v>
      </c>
      <c r="Q76" s="112"/>
      <c r="R76" s="130">
        <f t="shared" si="4"/>
        <v>0</v>
      </c>
      <c r="S76" s="113"/>
      <c r="T76" s="113"/>
      <c r="U76" s="114"/>
    </row>
    <row r="77" spans="1:21" hidden="1" x14ac:dyDescent="0.3">
      <c r="A77" s="100" t="s">
        <v>109</v>
      </c>
      <c r="B77" s="159"/>
      <c r="C77" s="159"/>
      <c r="D77" s="159"/>
      <c r="E77" s="159"/>
      <c r="F77" s="159"/>
      <c r="G77" s="159"/>
      <c r="H77" s="102"/>
      <c r="I77" s="103"/>
      <c r="J77" s="103"/>
      <c r="K77" s="104">
        <f t="shared" si="0"/>
        <v>0</v>
      </c>
      <c r="L77" s="104">
        <f t="shared" si="1"/>
        <v>0</v>
      </c>
      <c r="M77" s="104">
        <f t="shared" ref="M77:M86" si="7">K77+L77</f>
        <v>0</v>
      </c>
      <c r="N77" s="113"/>
      <c r="O77" s="112"/>
      <c r="P77" s="130">
        <f t="shared" si="3"/>
        <v>0</v>
      </c>
      <c r="Q77" s="112"/>
      <c r="R77" s="130">
        <f t="shared" si="4"/>
        <v>0</v>
      </c>
      <c r="S77" s="113"/>
      <c r="T77" s="113"/>
      <c r="U77" s="114"/>
    </row>
    <row r="78" spans="1:21" hidden="1" x14ac:dyDescent="0.3">
      <c r="A78" s="100" t="s">
        <v>110</v>
      </c>
      <c r="B78" s="159"/>
      <c r="C78" s="159"/>
      <c r="D78" s="159"/>
      <c r="E78" s="159"/>
      <c r="F78" s="159"/>
      <c r="G78" s="159"/>
      <c r="H78" s="102"/>
      <c r="I78" s="103"/>
      <c r="J78" s="103"/>
      <c r="K78" s="104">
        <f t="shared" si="0"/>
        <v>0</v>
      </c>
      <c r="L78" s="104">
        <f t="shared" si="1"/>
        <v>0</v>
      </c>
      <c r="M78" s="104">
        <f t="shared" si="7"/>
        <v>0</v>
      </c>
      <c r="N78" s="113"/>
      <c r="O78" s="112"/>
      <c r="P78" s="130">
        <f t="shared" si="3"/>
        <v>0</v>
      </c>
      <c r="Q78" s="112"/>
      <c r="R78" s="130">
        <f t="shared" si="4"/>
        <v>0</v>
      </c>
      <c r="S78" s="113"/>
      <c r="T78" s="113"/>
      <c r="U78" s="114"/>
    </row>
    <row r="79" spans="1:21" hidden="1" x14ac:dyDescent="0.3">
      <c r="A79" s="100" t="s">
        <v>111</v>
      </c>
      <c r="B79" s="159"/>
      <c r="C79" s="159"/>
      <c r="D79" s="159"/>
      <c r="E79" s="159"/>
      <c r="F79" s="159"/>
      <c r="G79" s="159"/>
      <c r="H79" s="102"/>
      <c r="I79" s="103"/>
      <c r="J79" s="103"/>
      <c r="K79" s="104">
        <f t="shared" si="0"/>
        <v>0</v>
      </c>
      <c r="L79" s="104">
        <f t="shared" si="1"/>
        <v>0</v>
      </c>
      <c r="M79" s="104">
        <f t="shared" si="7"/>
        <v>0</v>
      </c>
      <c r="N79" s="113"/>
      <c r="O79" s="112"/>
      <c r="P79" s="130">
        <f t="shared" si="3"/>
        <v>0</v>
      </c>
      <c r="Q79" s="112"/>
      <c r="R79" s="130">
        <f t="shared" si="4"/>
        <v>0</v>
      </c>
      <c r="S79" s="113"/>
      <c r="T79" s="113"/>
      <c r="U79" s="114"/>
    </row>
    <row r="80" spans="1:21" hidden="1" x14ac:dyDescent="0.3">
      <c r="A80" s="100" t="s">
        <v>112</v>
      </c>
      <c r="B80" s="159"/>
      <c r="C80" s="159"/>
      <c r="D80" s="159"/>
      <c r="E80" s="159"/>
      <c r="F80" s="159"/>
      <c r="G80" s="159"/>
      <c r="H80" s="102"/>
      <c r="I80" s="103"/>
      <c r="J80" s="103"/>
      <c r="K80" s="104">
        <f t="shared" si="0"/>
        <v>0</v>
      </c>
      <c r="L80" s="104">
        <f t="shared" si="1"/>
        <v>0</v>
      </c>
      <c r="M80" s="104">
        <f t="shared" si="7"/>
        <v>0</v>
      </c>
      <c r="N80" s="113"/>
      <c r="O80" s="112"/>
      <c r="P80" s="130">
        <f t="shared" si="3"/>
        <v>0</v>
      </c>
      <c r="Q80" s="112"/>
      <c r="R80" s="130">
        <f t="shared" si="4"/>
        <v>0</v>
      </c>
      <c r="S80" s="113"/>
      <c r="T80" s="113"/>
      <c r="U80" s="114"/>
    </row>
    <row r="81" spans="1:21" hidden="1" x14ac:dyDescent="0.3">
      <c r="A81" s="100" t="s">
        <v>113</v>
      </c>
      <c r="B81" s="159"/>
      <c r="C81" s="159"/>
      <c r="D81" s="159"/>
      <c r="E81" s="159"/>
      <c r="F81" s="159"/>
      <c r="G81" s="159"/>
      <c r="H81" s="102"/>
      <c r="I81" s="103"/>
      <c r="J81" s="103"/>
      <c r="K81" s="104">
        <f t="shared" si="0"/>
        <v>0</v>
      </c>
      <c r="L81" s="104">
        <f t="shared" si="1"/>
        <v>0</v>
      </c>
      <c r="M81" s="104">
        <f t="shared" si="7"/>
        <v>0</v>
      </c>
      <c r="N81" s="113"/>
      <c r="O81" s="112"/>
      <c r="P81" s="130">
        <f t="shared" si="3"/>
        <v>0</v>
      </c>
      <c r="Q81" s="112"/>
      <c r="R81" s="130">
        <f t="shared" si="4"/>
        <v>0</v>
      </c>
      <c r="S81" s="113"/>
      <c r="T81" s="113"/>
      <c r="U81" s="114"/>
    </row>
    <row r="82" spans="1:21" hidden="1" x14ac:dyDescent="0.3">
      <c r="A82" s="100" t="s">
        <v>114</v>
      </c>
      <c r="B82" s="159"/>
      <c r="C82" s="159"/>
      <c r="D82" s="159"/>
      <c r="E82" s="159"/>
      <c r="F82" s="159"/>
      <c r="G82" s="159"/>
      <c r="H82" s="102"/>
      <c r="I82" s="103"/>
      <c r="J82" s="103"/>
      <c r="K82" s="104">
        <f t="shared" ref="K82:K86" si="8">ROUND(H82*I82,0)</f>
        <v>0</v>
      </c>
      <c r="L82" s="104">
        <f t="shared" ref="L82:L86" si="9">ROUND(H82*J82,0)</f>
        <v>0</v>
      </c>
      <c r="M82" s="104">
        <f t="shared" si="7"/>
        <v>0</v>
      </c>
      <c r="N82" s="113"/>
      <c r="O82" s="112"/>
      <c r="P82" s="130">
        <f t="shared" ref="P82:P85" si="10">K82*O82</f>
        <v>0</v>
      </c>
      <c r="Q82" s="112"/>
      <c r="R82" s="130">
        <f t="shared" ref="R82:R86" si="11">L82*Q82</f>
        <v>0</v>
      </c>
      <c r="S82" s="113"/>
      <c r="T82" s="113"/>
      <c r="U82" s="114"/>
    </row>
    <row r="83" spans="1:21" hidden="1" x14ac:dyDescent="0.3">
      <c r="A83" s="100" t="s">
        <v>115</v>
      </c>
      <c r="B83" s="159"/>
      <c r="C83" s="159"/>
      <c r="D83" s="159"/>
      <c r="E83" s="159"/>
      <c r="F83" s="159"/>
      <c r="G83" s="159"/>
      <c r="H83" s="102"/>
      <c r="I83" s="103"/>
      <c r="J83" s="103"/>
      <c r="K83" s="104">
        <f t="shared" si="8"/>
        <v>0</v>
      </c>
      <c r="L83" s="104">
        <f t="shared" si="9"/>
        <v>0</v>
      </c>
      <c r="M83" s="104">
        <f t="shared" si="7"/>
        <v>0</v>
      </c>
      <c r="N83" s="113"/>
      <c r="O83" s="112"/>
      <c r="P83" s="130">
        <f t="shared" si="10"/>
        <v>0</v>
      </c>
      <c r="Q83" s="112"/>
      <c r="R83" s="130">
        <f t="shared" si="11"/>
        <v>0</v>
      </c>
      <c r="S83" s="113"/>
      <c r="T83" s="113"/>
      <c r="U83" s="114"/>
    </row>
    <row r="84" spans="1:21" hidden="1" x14ac:dyDescent="0.3">
      <c r="A84" s="100" t="s">
        <v>116</v>
      </c>
      <c r="B84" s="159"/>
      <c r="C84" s="159"/>
      <c r="D84" s="159"/>
      <c r="E84" s="159"/>
      <c r="F84" s="159"/>
      <c r="G84" s="159"/>
      <c r="H84" s="102"/>
      <c r="I84" s="103"/>
      <c r="J84" s="103"/>
      <c r="K84" s="104">
        <f t="shared" si="8"/>
        <v>0</v>
      </c>
      <c r="L84" s="104">
        <f t="shared" si="9"/>
        <v>0</v>
      </c>
      <c r="M84" s="104">
        <f t="shared" si="7"/>
        <v>0</v>
      </c>
      <c r="N84" s="113"/>
      <c r="O84" s="112"/>
      <c r="P84" s="130">
        <f t="shared" si="10"/>
        <v>0</v>
      </c>
      <c r="Q84" s="112"/>
      <c r="R84" s="130">
        <f t="shared" si="11"/>
        <v>0</v>
      </c>
      <c r="S84" s="113"/>
      <c r="T84" s="113"/>
      <c r="U84" s="114"/>
    </row>
    <row r="85" spans="1:21" hidden="1" x14ac:dyDescent="0.3">
      <c r="A85" s="100" t="s">
        <v>117</v>
      </c>
      <c r="B85" s="159"/>
      <c r="C85" s="159"/>
      <c r="D85" s="159"/>
      <c r="E85" s="159"/>
      <c r="F85" s="159"/>
      <c r="G85" s="159"/>
      <c r="H85" s="102"/>
      <c r="I85" s="103"/>
      <c r="J85" s="103"/>
      <c r="K85" s="104">
        <f t="shared" si="8"/>
        <v>0</v>
      </c>
      <c r="L85" s="104">
        <f t="shared" si="9"/>
        <v>0</v>
      </c>
      <c r="M85" s="104">
        <f t="shared" si="7"/>
        <v>0</v>
      </c>
      <c r="N85" s="113"/>
      <c r="O85" s="112"/>
      <c r="P85" s="130">
        <f t="shared" si="10"/>
        <v>0</v>
      </c>
      <c r="Q85" s="112"/>
      <c r="R85" s="130">
        <f t="shared" si="11"/>
        <v>0</v>
      </c>
      <c r="S85" s="113"/>
      <c r="T85" s="113"/>
      <c r="U85" s="114"/>
    </row>
    <row r="86" spans="1:21" hidden="1" x14ac:dyDescent="0.3">
      <c r="A86" s="100" t="s">
        <v>118</v>
      </c>
      <c r="B86" s="159"/>
      <c r="C86" s="159"/>
      <c r="D86" s="159"/>
      <c r="E86" s="159"/>
      <c r="F86" s="159"/>
      <c r="G86" s="159"/>
      <c r="H86" s="102"/>
      <c r="I86" s="103"/>
      <c r="J86" s="103"/>
      <c r="K86" s="104">
        <f t="shared" si="8"/>
        <v>0</v>
      </c>
      <c r="L86" s="104">
        <f t="shared" si="9"/>
        <v>0</v>
      </c>
      <c r="M86" s="104">
        <f t="shared" si="7"/>
        <v>0</v>
      </c>
      <c r="N86" s="113"/>
      <c r="O86" s="112"/>
      <c r="P86" s="130">
        <f>K86*O86</f>
        <v>0</v>
      </c>
      <c r="Q86" s="112"/>
      <c r="R86" s="130">
        <f t="shared" si="11"/>
        <v>0</v>
      </c>
      <c r="S86" s="113"/>
      <c r="T86" s="113"/>
      <c r="U86" s="114"/>
    </row>
    <row r="87" spans="1:21" x14ac:dyDescent="0.3">
      <c r="A87" s="188"/>
      <c r="B87" s="188"/>
      <c r="C87" s="188"/>
      <c r="D87" s="188"/>
      <c r="E87" s="188"/>
      <c r="F87" s="188"/>
      <c r="G87" s="188"/>
      <c r="H87" s="189"/>
      <c r="I87" s="189"/>
      <c r="J87" s="189"/>
      <c r="K87" s="190"/>
      <c r="L87" s="190"/>
      <c r="M87" s="190"/>
      <c r="N87" s="113"/>
      <c r="O87" s="133"/>
      <c r="P87" s="132"/>
      <c r="Q87" s="133"/>
      <c r="R87" s="132"/>
      <c r="S87" s="113"/>
      <c r="T87" s="113"/>
      <c r="U87" s="114"/>
    </row>
    <row r="88" spans="1:21" x14ac:dyDescent="0.3">
      <c r="A88" s="33"/>
      <c r="B88" s="33"/>
      <c r="C88" s="33"/>
      <c r="D88" s="33"/>
      <c r="E88" s="33"/>
      <c r="F88" s="33"/>
      <c r="G88" s="33"/>
      <c r="H88" s="34"/>
      <c r="I88" s="34"/>
      <c r="J88" s="34"/>
      <c r="K88" s="15" t="s">
        <v>29</v>
      </c>
      <c r="L88" s="15" t="s">
        <v>30</v>
      </c>
      <c r="M88" s="16" t="s">
        <v>9</v>
      </c>
      <c r="N88" s="113"/>
      <c r="O88" s="134"/>
      <c r="P88" s="16" t="s">
        <v>51</v>
      </c>
      <c r="Q88" s="134"/>
      <c r="R88" s="16" t="s">
        <v>51</v>
      </c>
      <c r="S88" s="113"/>
      <c r="T88" s="113"/>
      <c r="U88" s="114"/>
    </row>
    <row r="89" spans="1:21" x14ac:dyDescent="0.3">
      <c r="A89" s="17"/>
      <c r="B89" s="205" t="s">
        <v>22</v>
      </c>
      <c r="C89" s="205"/>
      <c r="D89" s="205"/>
      <c r="E89" s="205"/>
      <c r="F89" s="205"/>
      <c r="G89" s="205"/>
      <c r="H89" s="205"/>
      <c r="I89" s="205"/>
      <c r="J89" s="205"/>
      <c r="K89" s="35">
        <f>SUM(K17:K86)</f>
        <v>76406</v>
      </c>
      <c r="L89" s="35">
        <f>SUM(L17:L86)</f>
        <v>34004</v>
      </c>
      <c r="M89" s="35">
        <f>SUM(M17:M86)</f>
        <v>110410</v>
      </c>
      <c r="N89" s="113"/>
      <c r="O89" s="135"/>
      <c r="P89" s="131">
        <f>SUM(P17:P86)</f>
        <v>34350.612000000001</v>
      </c>
      <c r="Q89" s="135"/>
      <c r="R89" s="131">
        <f>SUM(R17:R86)</f>
        <v>4576.5919999999996</v>
      </c>
      <c r="S89" s="113"/>
      <c r="T89" s="113"/>
      <c r="U89" s="114"/>
    </row>
    <row r="90" spans="1:21" x14ac:dyDescent="0.3">
      <c r="A90" s="6"/>
      <c r="B90" s="7"/>
      <c r="C90" s="7"/>
      <c r="D90" s="7"/>
      <c r="E90" s="7"/>
      <c r="F90" s="7"/>
      <c r="G90" s="7"/>
      <c r="H90" s="12"/>
      <c r="I90" s="12"/>
      <c r="J90" s="13"/>
      <c r="K90" s="14"/>
      <c r="N90" s="113"/>
      <c r="O90" s="134" t="s">
        <v>138</v>
      </c>
      <c r="P90" s="136">
        <f>IFERROR(P89/K89,0)</f>
        <v>0.44958003298170301</v>
      </c>
      <c r="Q90" s="134" t="s">
        <v>139</v>
      </c>
      <c r="R90" s="136">
        <f>IFERROR(R89/L89,0)</f>
        <v>0.13458981296318079</v>
      </c>
      <c r="S90" s="113"/>
      <c r="T90" s="113"/>
      <c r="U90" s="114"/>
    </row>
    <row r="91" spans="1:21" x14ac:dyDescent="0.3">
      <c r="A91" s="6"/>
      <c r="B91" s="209" t="s">
        <v>31</v>
      </c>
      <c r="C91" s="210"/>
      <c r="D91" s="210"/>
      <c r="E91" s="210"/>
      <c r="F91" s="210"/>
      <c r="G91" s="7"/>
      <c r="H91" s="12"/>
      <c r="I91" s="12"/>
      <c r="J91" s="13"/>
      <c r="K91" s="14"/>
      <c r="N91" s="113"/>
      <c r="O91" s="113"/>
      <c r="P91" s="137"/>
      <c r="Q91" s="137"/>
      <c r="R91" s="113"/>
      <c r="S91" s="113"/>
      <c r="T91" s="113"/>
      <c r="U91" s="114"/>
    </row>
    <row r="92" spans="1:21" x14ac:dyDescent="0.3">
      <c r="A92" s="76" t="s">
        <v>10</v>
      </c>
      <c r="B92" s="178" t="s">
        <v>163</v>
      </c>
      <c r="C92" s="163"/>
      <c r="D92" s="163"/>
      <c r="E92" s="163"/>
      <c r="F92" s="163"/>
      <c r="G92" s="163"/>
      <c r="H92" s="163"/>
      <c r="I92" s="163"/>
      <c r="J92" s="163"/>
      <c r="K92" s="164"/>
      <c r="L92" s="164"/>
      <c r="M92" s="165"/>
      <c r="N92" s="113"/>
      <c r="O92" s="113"/>
      <c r="P92" s="113"/>
      <c r="Q92" s="113"/>
      <c r="R92" s="113"/>
      <c r="S92" s="113"/>
      <c r="T92" s="113"/>
      <c r="U92" s="114"/>
    </row>
    <row r="93" spans="1:21" x14ac:dyDescent="0.3">
      <c r="A93" s="76" t="s">
        <v>11</v>
      </c>
      <c r="B93" s="178" t="s">
        <v>171</v>
      </c>
      <c r="C93" s="163"/>
      <c r="D93" s="163"/>
      <c r="E93" s="163"/>
      <c r="F93" s="163"/>
      <c r="G93" s="163"/>
      <c r="H93" s="163"/>
      <c r="I93" s="163"/>
      <c r="J93" s="163"/>
      <c r="K93" s="164"/>
      <c r="L93" s="164"/>
      <c r="M93" s="165"/>
      <c r="N93" s="113"/>
      <c r="O93" s="113"/>
      <c r="P93" s="113"/>
      <c r="Q93" s="113"/>
      <c r="R93" s="113"/>
      <c r="S93" s="113"/>
      <c r="T93" s="113"/>
      <c r="U93" s="114"/>
    </row>
    <row r="94" spans="1:21" x14ac:dyDescent="0.3">
      <c r="A94" s="76" t="s">
        <v>12</v>
      </c>
      <c r="B94" s="178" t="s">
        <v>181</v>
      </c>
      <c r="C94" s="163"/>
      <c r="D94" s="163"/>
      <c r="E94" s="163"/>
      <c r="F94" s="163"/>
      <c r="G94" s="163"/>
      <c r="H94" s="163"/>
      <c r="I94" s="163"/>
      <c r="J94" s="163"/>
      <c r="K94" s="164"/>
      <c r="L94" s="164"/>
      <c r="M94" s="165"/>
      <c r="N94" s="113"/>
      <c r="O94" s="113"/>
      <c r="P94" s="113"/>
      <c r="Q94" s="113"/>
      <c r="R94" s="113"/>
      <c r="S94" s="113"/>
      <c r="T94" s="113"/>
      <c r="U94" s="114"/>
    </row>
    <row r="95" spans="1:21" x14ac:dyDescent="0.3">
      <c r="A95" s="76" t="s">
        <v>13</v>
      </c>
      <c r="B95" s="178" t="s">
        <v>186</v>
      </c>
      <c r="C95" s="163"/>
      <c r="D95" s="163"/>
      <c r="E95" s="163"/>
      <c r="F95" s="163"/>
      <c r="G95" s="163"/>
      <c r="H95" s="163"/>
      <c r="I95" s="163"/>
      <c r="J95" s="163"/>
      <c r="K95" s="164"/>
      <c r="L95" s="164"/>
      <c r="M95" s="165"/>
      <c r="N95" s="113"/>
      <c r="O95" s="113"/>
      <c r="P95" s="113"/>
      <c r="Q95" s="113"/>
      <c r="R95" s="113"/>
      <c r="S95" s="113"/>
      <c r="T95" s="113"/>
      <c r="U95" s="114"/>
    </row>
    <row r="96" spans="1:21" x14ac:dyDescent="0.3">
      <c r="A96" s="76" t="s">
        <v>14</v>
      </c>
      <c r="B96" s="178" t="s">
        <v>183</v>
      </c>
      <c r="C96" s="163"/>
      <c r="D96" s="163"/>
      <c r="E96" s="163"/>
      <c r="F96" s="163"/>
      <c r="G96" s="163"/>
      <c r="H96" s="163"/>
      <c r="I96" s="163"/>
      <c r="J96" s="163"/>
      <c r="K96" s="164"/>
      <c r="L96" s="164"/>
      <c r="M96" s="165"/>
      <c r="N96" s="113"/>
      <c r="O96" s="113"/>
      <c r="P96" s="113"/>
      <c r="Q96" s="113"/>
      <c r="R96" s="113"/>
      <c r="S96" s="113"/>
      <c r="T96" s="113"/>
      <c r="U96" s="114"/>
    </row>
    <row r="97" spans="1:21" x14ac:dyDescent="0.3">
      <c r="A97" s="76" t="s">
        <v>15</v>
      </c>
      <c r="B97" s="178" t="s">
        <v>185</v>
      </c>
      <c r="C97" s="163"/>
      <c r="D97" s="163"/>
      <c r="E97" s="163"/>
      <c r="F97" s="163"/>
      <c r="G97" s="163"/>
      <c r="H97" s="163"/>
      <c r="I97" s="163"/>
      <c r="J97" s="163"/>
      <c r="K97" s="164"/>
      <c r="L97" s="164"/>
      <c r="M97" s="165"/>
      <c r="N97" s="113"/>
      <c r="O97" s="113"/>
      <c r="P97" s="113"/>
      <c r="Q97" s="113"/>
      <c r="R97" s="113"/>
      <c r="S97" s="113"/>
      <c r="T97" s="113"/>
      <c r="U97" s="114"/>
    </row>
    <row r="98" spans="1:21" x14ac:dyDescent="0.3">
      <c r="A98" s="76" t="s">
        <v>16</v>
      </c>
      <c r="B98" s="178" t="s">
        <v>184</v>
      </c>
      <c r="C98" s="163"/>
      <c r="D98" s="163"/>
      <c r="E98" s="163"/>
      <c r="F98" s="163"/>
      <c r="G98" s="163"/>
      <c r="H98" s="163"/>
      <c r="I98" s="163"/>
      <c r="J98" s="163"/>
      <c r="K98" s="164"/>
      <c r="L98" s="164"/>
      <c r="M98" s="165"/>
      <c r="N98" s="113"/>
      <c r="O98" s="113"/>
      <c r="P98" s="113"/>
      <c r="Q98" s="113"/>
      <c r="R98" s="113"/>
      <c r="S98" s="113"/>
      <c r="T98" s="113"/>
      <c r="U98" s="114"/>
    </row>
    <row r="99" spans="1:21" x14ac:dyDescent="0.3">
      <c r="A99" s="76" t="s">
        <v>17</v>
      </c>
      <c r="B99" s="178" t="s">
        <v>172</v>
      </c>
      <c r="C99" s="163"/>
      <c r="D99" s="163"/>
      <c r="E99" s="163"/>
      <c r="F99" s="163"/>
      <c r="G99" s="163"/>
      <c r="H99" s="163"/>
      <c r="I99" s="163"/>
      <c r="J99" s="163"/>
      <c r="K99" s="164"/>
      <c r="L99" s="164"/>
      <c r="M99" s="165"/>
      <c r="N99" s="113"/>
      <c r="O99" s="113"/>
      <c r="P99" s="113"/>
      <c r="Q99" s="113"/>
      <c r="R99" s="113"/>
      <c r="S99" s="113"/>
      <c r="T99" s="113"/>
      <c r="U99" s="114"/>
    </row>
    <row r="100" spans="1:21" x14ac:dyDescent="0.3">
      <c r="A100" s="76" t="s">
        <v>18</v>
      </c>
      <c r="B100" s="178" t="s">
        <v>188</v>
      </c>
      <c r="C100" s="163"/>
      <c r="D100" s="163"/>
      <c r="E100" s="163"/>
      <c r="F100" s="163"/>
      <c r="G100" s="163"/>
      <c r="H100" s="163"/>
      <c r="I100" s="163"/>
      <c r="J100" s="163"/>
      <c r="K100" s="164"/>
      <c r="L100" s="164"/>
      <c r="M100" s="165"/>
      <c r="N100" s="113"/>
      <c r="O100" s="113"/>
      <c r="P100" s="113"/>
      <c r="Q100" s="113"/>
      <c r="R100" s="113"/>
      <c r="S100" s="113"/>
      <c r="T100" s="113"/>
      <c r="U100" s="114"/>
    </row>
    <row r="101" spans="1:21" x14ac:dyDescent="0.3">
      <c r="A101" s="76" t="s">
        <v>19</v>
      </c>
      <c r="B101" s="178" t="s">
        <v>173</v>
      </c>
      <c r="C101" s="163"/>
      <c r="D101" s="163"/>
      <c r="E101" s="163"/>
      <c r="F101" s="163"/>
      <c r="G101" s="163"/>
      <c r="H101" s="163"/>
      <c r="I101" s="163"/>
      <c r="J101" s="163"/>
      <c r="K101" s="164"/>
      <c r="L101" s="164"/>
      <c r="M101" s="165"/>
      <c r="N101" s="113"/>
      <c r="O101" s="113"/>
      <c r="P101" s="113"/>
      <c r="Q101" s="113"/>
      <c r="R101" s="113"/>
      <c r="S101" s="113"/>
      <c r="T101" s="113"/>
      <c r="U101" s="114"/>
    </row>
    <row r="102" spans="1:21" x14ac:dyDescent="0.3">
      <c r="A102" s="76" t="s">
        <v>20</v>
      </c>
      <c r="B102" s="178"/>
      <c r="C102" s="163"/>
      <c r="D102" s="163"/>
      <c r="E102" s="163"/>
      <c r="F102" s="163"/>
      <c r="G102" s="163"/>
      <c r="H102" s="163"/>
      <c r="I102" s="163"/>
      <c r="J102" s="163"/>
      <c r="K102" s="164"/>
      <c r="L102" s="164"/>
      <c r="M102" s="165"/>
      <c r="N102" s="113"/>
      <c r="O102" s="113"/>
      <c r="P102" s="113"/>
      <c r="Q102" s="113"/>
      <c r="R102" s="113"/>
      <c r="S102" s="113"/>
      <c r="T102" s="113"/>
      <c r="U102" s="114"/>
    </row>
    <row r="103" spans="1:21" x14ac:dyDescent="0.3">
      <c r="A103" s="76" t="s">
        <v>21</v>
      </c>
      <c r="B103" s="162"/>
      <c r="C103" s="163"/>
      <c r="D103" s="163"/>
      <c r="E103" s="163"/>
      <c r="F103" s="163"/>
      <c r="G103" s="163"/>
      <c r="H103" s="163"/>
      <c r="I103" s="163"/>
      <c r="J103" s="163"/>
      <c r="K103" s="164"/>
      <c r="L103" s="164"/>
      <c r="M103" s="165"/>
      <c r="N103" s="113"/>
      <c r="O103" s="113"/>
      <c r="P103" s="113"/>
      <c r="Q103" s="113"/>
      <c r="R103" s="113"/>
      <c r="S103" s="113"/>
      <c r="T103" s="113"/>
      <c r="U103" s="114"/>
    </row>
    <row r="104" spans="1:21" x14ac:dyDescent="0.3">
      <c r="A104" s="76" t="s">
        <v>52</v>
      </c>
      <c r="B104" s="162"/>
      <c r="C104" s="163"/>
      <c r="D104" s="163"/>
      <c r="E104" s="163"/>
      <c r="F104" s="163"/>
      <c r="G104" s="163"/>
      <c r="H104" s="163"/>
      <c r="I104" s="163"/>
      <c r="J104" s="163"/>
      <c r="K104" s="164"/>
      <c r="L104" s="164"/>
      <c r="M104" s="165"/>
      <c r="N104" s="113"/>
      <c r="O104" s="113"/>
      <c r="P104" s="113"/>
      <c r="Q104" s="113"/>
      <c r="R104" s="113"/>
      <c r="S104" s="113"/>
      <c r="T104" s="113"/>
      <c r="U104" s="114"/>
    </row>
    <row r="105" spans="1:21" x14ac:dyDescent="0.3">
      <c r="A105" s="76" t="s">
        <v>53</v>
      </c>
      <c r="B105" s="162"/>
      <c r="C105" s="163"/>
      <c r="D105" s="163"/>
      <c r="E105" s="163"/>
      <c r="F105" s="163"/>
      <c r="G105" s="163"/>
      <c r="H105" s="163"/>
      <c r="I105" s="163"/>
      <c r="J105" s="163"/>
      <c r="K105" s="164"/>
      <c r="L105" s="164"/>
      <c r="M105" s="165"/>
      <c r="N105" s="113"/>
      <c r="O105" s="113"/>
      <c r="P105" s="113"/>
      <c r="Q105" s="113"/>
      <c r="R105" s="113"/>
      <c r="S105" s="113"/>
      <c r="T105" s="113"/>
      <c r="U105" s="114"/>
    </row>
    <row r="106" spans="1:21" x14ac:dyDescent="0.3">
      <c r="A106" s="76" t="s">
        <v>54</v>
      </c>
      <c r="B106" s="162"/>
      <c r="C106" s="163"/>
      <c r="D106" s="163"/>
      <c r="E106" s="163"/>
      <c r="F106" s="163"/>
      <c r="G106" s="163"/>
      <c r="H106" s="163"/>
      <c r="I106" s="163"/>
      <c r="J106" s="163"/>
      <c r="K106" s="164"/>
      <c r="L106" s="164"/>
      <c r="M106" s="165"/>
      <c r="N106" s="113"/>
      <c r="O106" s="113"/>
      <c r="P106" s="113"/>
      <c r="Q106" s="113"/>
      <c r="R106" s="113"/>
      <c r="S106" s="113"/>
      <c r="T106" s="113"/>
      <c r="U106" s="114"/>
    </row>
    <row r="107" spans="1:21" x14ac:dyDescent="0.3">
      <c r="A107" s="76" t="s">
        <v>55</v>
      </c>
      <c r="B107" s="162"/>
      <c r="C107" s="163"/>
      <c r="D107" s="163"/>
      <c r="E107" s="163"/>
      <c r="F107" s="163"/>
      <c r="G107" s="163"/>
      <c r="H107" s="163"/>
      <c r="I107" s="163"/>
      <c r="J107" s="163"/>
      <c r="K107" s="164"/>
      <c r="L107" s="164"/>
      <c r="M107" s="165"/>
      <c r="N107" s="113"/>
      <c r="O107" s="113"/>
      <c r="P107" s="113"/>
      <c r="Q107" s="113"/>
      <c r="R107" s="113"/>
      <c r="S107" s="113"/>
      <c r="T107" s="113"/>
      <c r="U107" s="114"/>
    </row>
    <row r="108" spans="1:21" x14ac:dyDescent="0.3">
      <c r="A108" s="76" t="s">
        <v>57</v>
      </c>
      <c r="B108" s="162"/>
      <c r="C108" s="163"/>
      <c r="D108" s="163"/>
      <c r="E108" s="163"/>
      <c r="F108" s="163"/>
      <c r="G108" s="163"/>
      <c r="H108" s="163"/>
      <c r="I108" s="163"/>
      <c r="J108" s="163"/>
      <c r="K108" s="164"/>
      <c r="L108" s="164"/>
      <c r="M108" s="165"/>
      <c r="N108" s="113"/>
      <c r="O108" s="113"/>
      <c r="P108" s="113"/>
      <c r="Q108" s="113"/>
      <c r="R108" s="113"/>
      <c r="S108" s="113"/>
      <c r="T108" s="113"/>
      <c r="U108" s="114"/>
    </row>
    <row r="109" spans="1:21" x14ac:dyDescent="0.3">
      <c r="A109" s="76" t="s">
        <v>56</v>
      </c>
      <c r="B109" s="162"/>
      <c r="C109" s="163"/>
      <c r="D109" s="163"/>
      <c r="E109" s="163"/>
      <c r="F109" s="163"/>
      <c r="G109" s="163"/>
      <c r="H109" s="163"/>
      <c r="I109" s="163"/>
      <c r="J109" s="163"/>
      <c r="K109" s="164"/>
      <c r="L109" s="164"/>
      <c r="M109" s="165"/>
      <c r="N109" s="113"/>
      <c r="O109" s="113"/>
      <c r="P109" s="113"/>
      <c r="Q109" s="113"/>
      <c r="R109" s="113"/>
      <c r="S109" s="113"/>
      <c r="T109" s="113"/>
      <c r="U109" s="114"/>
    </row>
    <row r="110" spans="1:21" x14ac:dyDescent="0.3">
      <c r="A110" s="76" t="s">
        <v>58</v>
      </c>
      <c r="B110" s="162"/>
      <c r="C110" s="163"/>
      <c r="D110" s="163"/>
      <c r="E110" s="163"/>
      <c r="F110" s="163"/>
      <c r="G110" s="163"/>
      <c r="H110" s="163"/>
      <c r="I110" s="163"/>
      <c r="J110" s="163"/>
      <c r="K110" s="164"/>
      <c r="L110" s="164"/>
      <c r="M110" s="165"/>
      <c r="N110" s="113"/>
      <c r="O110" s="113"/>
      <c r="P110" s="113"/>
      <c r="Q110" s="113"/>
      <c r="R110" s="113"/>
      <c r="S110" s="113"/>
      <c r="T110" s="113"/>
      <c r="U110" s="114"/>
    </row>
    <row r="111" spans="1:21" x14ac:dyDescent="0.3">
      <c r="A111" s="76" t="s">
        <v>59</v>
      </c>
      <c r="B111" s="162"/>
      <c r="C111" s="163"/>
      <c r="D111" s="163"/>
      <c r="E111" s="163"/>
      <c r="F111" s="163"/>
      <c r="G111" s="163"/>
      <c r="H111" s="163"/>
      <c r="I111" s="163"/>
      <c r="J111" s="163"/>
      <c r="K111" s="164"/>
      <c r="L111" s="164"/>
      <c r="M111" s="165"/>
      <c r="N111" s="113"/>
      <c r="O111" s="113"/>
      <c r="P111" s="113"/>
      <c r="Q111" s="113"/>
      <c r="R111" s="113"/>
      <c r="S111" s="113"/>
      <c r="T111" s="113"/>
      <c r="U111" s="114"/>
    </row>
    <row r="112" spans="1:21" x14ac:dyDescent="0.3">
      <c r="A112" s="76" t="s">
        <v>60</v>
      </c>
      <c r="B112" s="162"/>
      <c r="C112" s="163"/>
      <c r="D112" s="163"/>
      <c r="E112" s="163"/>
      <c r="F112" s="163"/>
      <c r="G112" s="163"/>
      <c r="H112" s="163"/>
      <c r="I112" s="163"/>
      <c r="J112" s="163"/>
      <c r="K112" s="164"/>
      <c r="L112" s="164"/>
      <c r="M112" s="165"/>
      <c r="N112" s="113"/>
      <c r="O112" s="113"/>
      <c r="P112" s="113"/>
      <c r="Q112" s="113"/>
      <c r="R112" s="113"/>
      <c r="S112" s="113"/>
      <c r="T112" s="113"/>
      <c r="U112" s="114"/>
    </row>
    <row r="113" spans="1:21" x14ac:dyDescent="0.3">
      <c r="A113" s="76" t="s">
        <v>61</v>
      </c>
      <c r="B113" s="162"/>
      <c r="C113" s="163"/>
      <c r="D113" s="163"/>
      <c r="E113" s="163"/>
      <c r="F113" s="163"/>
      <c r="G113" s="163"/>
      <c r="H113" s="163"/>
      <c r="I113" s="163"/>
      <c r="J113" s="163"/>
      <c r="K113" s="164"/>
      <c r="L113" s="164"/>
      <c r="M113" s="165"/>
      <c r="N113" s="113"/>
      <c r="O113" s="113"/>
      <c r="P113" s="113"/>
      <c r="Q113" s="113"/>
      <c r="R113" s="113"/>
      <c r="S113" s="113"/>
      <c r="T113" s="113"/>
      <c r="U113" s="114"/>
    </row>
    <row r="114" spans="1:21" x14ac:dyDescent="0.3">
      <c r="A114" s="76" t="s">
        <v>62</v>
      </c>
      <c r="B114" s="162"/>
      <c r="C114" s="163"/>
      <c r="D114" s="163"/>
      <c r="E114" s="163"/>
      <c r="F114" s="163"/>
      <c r="G114" s="163"/>
      <c r="H114" s="163"/>
      <c r="I114" s="163"/>
      <c r="J114" s="163"/>
      <c r="K114" s="164"/>
      <c r="L114" s="164"/>
      <c r="M114" s="165"/>
      <c r="N114" s="113"/>
      <c r="O114" s="113"/>
      <c r="P114" s="113"/>
      <c r="Q114" s="113"/>
      <c r="R114" s="113"/>
      <c r="S114" s="113"/>
      <c r="T114" s="113"/>
      <c r="U114" s="114"/>
    </row>
    <row r="115" spans="1:21" x14ac:dyDescent="0.3">
      <c r="A115" s="76" t="s">
        <v>63</v>
      </c>
      <c r="B115" s="162"/>
      <c r="C115" s="163"/>
      <c r="D115" s="163"/>
      <c r="E115" s="163"/>
      <c r="F115" s="163"/>
      <c r="G115" s="163"/>
      <c r="H115" s="163"/>
      <c r="I115" s="163"/>
      <c r="J115" s="163"/>
      <c r="K115" s="164"/>
      <c r="L115" s="164"/>
      <c r="M115" s="165"/>
      <c r="N115" s="113"/>
      <c r="O115" s="113"/>
      <c r="P115" s="113"/>
      <c r="Q115" s="113"/>
      <c r="R115" s="113"/>
      <c r="S115" s="113"/>
      <c r="T115" s="113"/>
      <c r="U115" s="114"/>
    </row>
    <row r="116" spans="1:21" x14ac:dyDescent="0.3">
      <c r="A116" s="76" t="s">
        <v>64</v>
      </c>
      <c r="B116" s="162"/>
      <c r="C116" s="163"/>
      <c r="D116" s="163"/>
      <c r="E116" s="163"/>
      <c r="F116" s="163"/>
      <c r="G116" s="163"/>
      <c r="H116" s="163"/>
      <c r="I116" s="163"/>
      <c r="J116" s="163"/>
      <c r="K116" s="164"/>
      <c r="L116" s="164"/>
      <c r="M116" s="165"/>
      <c r="N116" s="113"/>
      <c r="O116" s="113"/>
      <c r="P116" s="113"/>
      <c r="Q116" s="113"/>
      <c r="R116" s="113"/>
      <c r="S116" s="113"/>
      <c r="T116" s="113"/>
      <c r="U116" s="114"/>
    </row>
    <row r="117" spans="1:21" x14ac:dyDescent="0.3">
      <c r="A117" s="76" t="s">
        <v>65</v>
      </c>
      <c r="B117" s="162"/>
      <c r="C117" s="163"/>
      <c r="D117" s="163"/>
      <c r="E117" s="163"/>
      <c r="F117" s="163"/>
      <c r="G117" s="163"/>
      <c r="H117" s="163"/>
      <c r="I117" s="163"/>
      <c r="J117" s="163"/>
      <c r="K117" s="164"/>
      <c r="L117" s="164"/>
      <c r="M117" s="165"/>
      <c r="N117" s="113"/>
      <c r="O117" s="113"/>
      <c r="P117" s="113"/>
      <c r="Q117" s="113"/>
      <c r="R117" s="113"/>
      <c r="S117" s="113"/>
      <c r="T117" s="113"/>
      <c r="U117" s="114"/>
    </row>
    <row r="118" spans="1:21" x14ac:dyDescent="0.3">
      <c r="A118" s="76" t="s">
        <v>66</v>
      </c>
      <c r="B118" s="162"/>
      <c r="C118" s="163"/>
      <c r="D118" s="163"/>
      <c r="E118" s="163"/>
      <c r="F118" s="163"/>
      <c r="G118" s="163"/>
      <c r="H118" s="163"/>
      <c r="I118" s="163"/>
      <c r="J118" s="163"/>
      <c r="K118" s="164"/>
      <c r="L118" s="164"/>
      <c r="M118" s="165"/>
      <c r="N118" s="113"/>
      <c r="O118" s="113"/>
      <c r="P118" s="113"/>
      <c r="Q118" s="113"/>
      <c r="R118" s="113"/>
      <c r="S118" s="113"/>
      <c r="T118" s="113"/>
      <c r="U118" s="114"/>
    </row>
    <row r="119" spans="1:21" x14ac:dyDescent="0.3">
      <c r="A119" s="76" t="s">
        <v>67</v>
      </c>
      <c r="B119" s="162"/>
      <c r="C119" s="163"/>
      <c r="D119" s="163"/>
      <c r="E119" s="163"/>
      <c r="F119" s="163"/>
      <c r="G119" s="163"/>
      <c r="H119" s="163"/>
      <c r="I119" s="163"/>
      <c r="J119" s="163"/>
      <c r="K119" s="164"/>
      <c r="L119" s="164"/>
      <c r="M119" s="165"/>
      <c r="N119" s="113"/>
      <c r="O119" s="113"/>
      <c r="P119" s="113"/>
      <c r="Q119" s="113"/>
      <c r="R119" s="113"/>
      <c r="S119" s="113"/>
      <c r="T119" s="113"/>
      <c r="U119" s="114"/>
    </row>
    <row r="120" spans="1:21" x14ac:dyDescent="0.3">
      <c r="A120" s="76" t="s">
        <v>68</v>
      </c>
      <c r="B120" s="162"/>
      <c r="C120" s="163"/>
      <c r="D120" s="163"/>
      <c r="E120" s="163"/>
      <c r="F120" s="163"/>
      <c r="G120" s="163"/>
      <c r="H120" s="163"/>
      <c r="I120" s="163"/>
      <c r="J120" s="163"/>
      <c r="K120" s="164"/>
      <c r="L120" s="164"/>
      <c r="M120" s="165"/>
      <c r="N120" s="113"/>
      <c r="O120" s="113"/>
      <c r="P120" s="113"/>
      <c r="Q120" s="113"/>
      <c r="R120" s="113"/>
      <c r="S120" s="113"/>
      <c r="T120" s="113"/>
      <c r="U120" s="114"/>
    </row>
    <row r="121" spans="1:21" x14ac:dyDescent="0.3">
      <c r="A121" s="76" t="s">
        <v>69</v>
      </c>
      <c r="B121" s="162"/>
      <c r="C121" s="163"/>
      <c r="D121" s="163"/>
      <c r="E121" s="163"/>
      <c r="F121" s="163"/>
      <c r="G121" s="163"/>
      <c r="H121" s="163"/>
      <c r="I121" s="163"/>
      <c r="J121" s="163"/>
      <c r="K121" s="164"/>
      <c r="L121" s="164"/>
      <c r="M121" s="165"/>
      <c r="N121" s="113"/>
      <c r="O121" s="113"/>
      <c r="P121" s="113"/>
      <c r="Q121" s="113"/>
      <c r="R121" s="113"/>
      <c r="S121" s="113"/>
      <c r="T121" s="113"/>
      <c r="U121" s="114"/>
    </row>
    <row r="122" spans="1:21" x14ac:dyDescent="0.3">
      <c r="A122" s="76" t="s">
        <v>70</v>
      </c>
      <c r="B122" s="162"/>
      <c r="C122" s="163"/>
      <c r="D122" s="163"/>
      <c r="E122" s="163"/>
      <c r="F122" s="163"/>
      <c r="G122" s="163"/>
      <c r="H122" s="163"/>
      <c r="I122" s="163"/>
      <c r="J122" s="163"/>
      <c r="K122" s="164"/>
      <c r="L122" s="164"/>
      <c r="M122" s="165"/>
      <c r="N122" s="113"/>
      <c r="O122" s="113"/>
      <c r="P122" s="113"/>
      <c r="Q122" s="113"/>
      <c r="R122" s="113"/>
      <c r="S122" s="113"/>
      <c r="T122" s="113"/>
      <c r="U122" s="114"/>
    </row>
    <row r="123" spans="1:21" x14ac:dyDescent="0.3">
      <c r="A123" s="76" t="s">
        <v>71</v>
      </c>
      <c r="B123" s="162"/>
      <c r="C123" s="163"/>
      <c r="D123" s="163"/>
      <c r="E123" s="163"/>
      <c r="F123" s="163"/>
      <c r="G123" s="163"/>
      <c r="H123" s="163"/>
      <c r="I123" s="163"/>
      <c r="J123" s="163"/>
      <c r="K123" s="164"/>
      <c r="L123" s="164"/>
      <c r="M123" s="165"/>
      <c r="N123" s="113"/>
      <c r="O123" s="113"/>
      <c r="P123" s="113"/>
      <c r="Q123" s="113"/>
      <c r="R123" s="113"/>
      <c r="S123" s="113"/>
      <c r="T123" s="113"/>
      <c r="U123" s="114"/>
    </row>
    <row r="124" spans="1:21" x14ac:dyDescent="0.3">
      <c r="A124" s="76" t="s">
        <v>72</v>
      </c>
      <c r="B124" s="162"/>
      <c r="C124" s="163"/>
      <c r="D124" s="163"/>
      <c r="E124" s="163"/>
      <c r="F124" s="163"/>
      <c r="G124" s="163"/>
      <c r="H124" s="163"/>
      <c r="I124" s="163"/>
      <c r="J124" s="163"/>
      <c r="K124" s="164"/>
      <c r="L124" s="164"/>
      <c r="M124" s="165"/>
      <c r="N124" s="113"/>
      <c r="O124" s="113"/>
      <c r="P124" s="113"/>
      <c r="Q124" s="113"/>
      <c r="R124" s="113"/>
      <c r="S124" s="113"/>
      <c r="T124" s="113"/>
      <c r="U124" s="114"/>
    </row>
    <row r="125" spans="1:21" x14ac:dyDescent="0.3">
      <c r="A125" s="76" t="s">
        <v>73</v>
      </c>
      <c r="B125" s="162"/>
      <c r="C125" s="163"/>
      <c r="D125" s="163"/>
      <c r="E125" s="163"/>
      <c r="F125" s="163"/>
      <c r="G125" s="163"/>
      <c r="H125" s="163"/>
      <c r="I125" s="163"/>
      <c r="J125" s="163"/>
      <c r="K125" s="164"/>
      <c r="L125" s="164"/>
      <c r="M125" s="165"/>
      <c r="N125" s="113"/>
      <c r="O125" s="113"/>
      <c r="P125" s="113"/>
      <c r="Q125" s="113"/>
      <c r="R125" s="113"/>
      <c r="S125" s="113"/>
      <c r="T125" s="113"/>
      <c r="U125" s="114"/>
    </row>
    <row r="126" spans="1:21" x14ac:dyDescent="0.3">
      <c r="A126" s="76" t="s">
        <v>74</v>
      </c>
      <c r="B126" s="162"/>
      <c r="C126" s="163"/>
      <c r="D126" s="163"/>
      <c r="E126" s="163"/>
      <c r="F126" s="163"/>
      <c r="G126" s="163"/>
      <c r="H126" s="163"/>
      <c r="I126" s="163"/>
      <c r="J126" s="163"/>
      <c r="K126" s="164"/>
      <c r="L126" s="164"/>
      <c r="M126" s="165"/>
      <c r="N126" s="113"/>
      <c r="O126" s="113"/>
      <c r="P126" s="113"/>
      <c r="Q126" s="113"/>
      <c r="R126" s="113"/>
      <c r="S126" s="113"/>
      <c r="T126" s="113"/>
      <c r="U126" s="114"/>
    </row>
    <row r="127" spans="1:21" x14ac:dyDescent="0.3">
      <c r="A127" s="76" t="s">
        <v>75</v>
      </c>
      <c r="B127" s="162"/>
      <c r="C127" s="163"/>
      <c r="D127" s="163"/>
      <c r="E127" s="163"/>
      <c r="F127" s="163"/>
      <c r="G127" s="163"/>
      <c r="H127" s="163"/>
      <c r="I127" s="163"/>
      <c r="J127" s="163"/>
      <c r="K127" s="164"/>
      <c r="L127" s="164"/>
      <c r="M127" s="165"/>
      <c r="N127" s="113"/>
      <c r="O127" s="113"/>
      <c r="P127" s="113"/>
      <c r="Q127" s="113"/>
      <c r="R127" s="113"/>
      <c r="S127" s="113"/>
      <c r="T127" s="113"/>
      <c r="U127" s="114"/>
    </row>
    <row r="128" spans="1:21" x14ac:dyDescent="0.3">
      <c r="A128" s="76" t="s">
        <v>76</v>
      </c>
      <c r="B128" s="162"/>
      <c r="C128" s="163"/>
      <c r="D128" s="163"/>
      <c r="E128" s="163"/>
      <c r="F128" s="163"/>
      <c r="G128" s="163"/>
      <c r="H128" s="163"/>
      <c r="I128" s="163"/>
      <c r="J128" s="163"/>
      <c r="K128" s="164"/>
      <c r="L128" s="164"/>
      <c r="M128" s="165"/>
      <c r="N128" s="113"/>
      <c r="O128" s="113"/>
      <c r="P128" s="113"/>
      <c r="Q128" s="113"/>
      <c r="R128" s="113"/>
      <c r="S128" s="113"/>
      <c r="T128" s="113"/>
      <c r="U128" s="114"/>
    </row>
    <row r="129" spans="1:21" x14ac:dyDescent="0.3">
      <c r="A129" s="76" t="s">
        <v>77</v>
      </c>
      <c r="B129" s="162"/>
      <c r="C129" s="163"/>
      <c r="D129" s="163"/>
      <c r="E129" s="163"/>
      <c r="F129" s="163"/>
      <c r="G129" s="163"/>
      <c r="H129" s="163"/>
      <c r="I129" s="163"/>
      <c r="J129" s="163"/>
      <c r="K129" s="164"/>
      <c r="L129" s="164"/>
      <c r="M129" s="165"/>
      <c r="N129" s="113"/>
      <c r="O129" s="113"/>
      <c r="P129" s="113"/>
      <c r="Q129" s="113"/>
      <c r="R129" s="113"/>
      <c r="S129" s="113"/>
      <c r="T129" s="113"/>
      <c r="U129" s="114"/>
    </row>
    <row r="130" spans="1:21" x14ac:dyDescent="0.3">
      <c r="A130" s="76" t="s">
        <v>78</v>
      </c>
      <c r="B130" s="162"/>
      <c r="C130" s="163"/>
      <c r="D130" s="163"/>
      <c r="E130" s="163"/>
      <c r="F130" s="163"/>
      <c r="G130" s="163"/>
      <c r="H130" s="163"/>
      <c r="I130" s="163"/>
      <c r="J130" s="163"/>
      <c r="K130" s="164"/>
      <c r="L130" s="164"/>
      <c r="M130" s="165"/>
      <c r="N130" s="113"/>
      <c r="O130" s="113"/>
      <c r="P130" s="113"/>
      <c r="Q130" s="113"/>
      <c r="R130" s="113"/>
      <c r="S130" s="113"/>
      <c r="T130" s="113"/>
      <c r="U130" s="114"/>
    </row>
    <row r="131" spans="1:21" x14ac:dyDescent="0.3">
      <c r="A131" s="76" t="s">
        <v>79</v>
      </c>
      <c r="B131" s="162"/>
      <c r="C131" s="163"/>
      <c r="D131" s="163"/>
      <c r="E131" s="163"/>
      <c r="F131" s="163"/>
      <c r="G131" s="163"/>
      <c r="H131" s="163"/>
      <c r="I131" s="163"/>
      <c r="J131" s="163"/>
      <c r="K131" s="164"/>
      <c r="L131" s="164"/>
      <c r="M131" s="165"/>
      <c r="N131" s="113"/>
      <c r="O131" s="113"/>
      <c r="P131" s="113"/>
      <c r="Q131" s="113"/>
      <c r="R131" s="113"/>
      <c r="S131" s="113"/>
      <c r="T131" s="113"/>
      <c r="U131" s="114"/>
    </row>
    <row r="132" spans="1:21" hidden="1" x14ac:dyDescent="0.3">
      <c r="A132" s="76" t="s">
        <v>80</v>
      </c>
      <c r="B132" s="162"/>
      <c r="C132" s="163"/>
      <c r="D132" s="163"/>
      <c r="E132" s="163"/>
      <c r="F132" s="163"/>
      <c r="G132" s="163"/>
      <c r="H132" s="163"/>
      <c r="I132" s="163"/>
      <c r="J132" s="163"/>
      <c r="K132" s="164"/>
      <c r="L132" s="164"/>
      <c r="M132" s="165"/>
      <c r="N132" s="113"/>
      <c r="O132" s="113"/>
      <c r="P132" s="113"/>
      <c r="Q132" s="113"/>
      <c r="R132" s="113"/>
      <c r="S132" s="113"/>
      <c r="T132" s="113"/>
      <c r="U132" s="114"/>
    </row>
    <row r="133" spans="1:21" hidden="1" x14ac:dyDescent="0.3">
      <c r="A133" s="80" t="s">
        <v>81</v>
      </c>
      <c r="B133" s="162"/>
      <c r="C133" s="163"/>
      <c r="D133" s="163"/>
      <c r="E133" s="163"/>
      <c r="F133" s="163"/>
      <c r="G133" s="163"/>
      <c r="H133" s="163"/>
      <c r="I133" s="163"/>
      <c r="J133" s="163"/>
      <c r="K133" s="164"/>
      <c r="L133" s="164"/>
      <c r="M133" s="165"/>
      <c r="N133" s="113"/>
      <c r="O133" s="113"/>
      <c r="P133" s="113"/>
      <c r="Q133" s="113"/>
      <c r="R133" s="113"/>
      <c r="S133" s="113"/>
      <c r="T133" s="113"/>
      <c r="U133" s="114"/>
    </row>
    <row r="134" spans="1:21" hidden="1" x14ac:dyDescent="0.3">
      <c r="A134" s="76" t="s">
        <v>82</v>
      </c>
      <c r="B134" s="162"/>
      <c r="C134" s="163"/>
      <c r="D134" s="163"/>
      <c r="E134" s="163"/>
      <c r="F134" s="163"/>
      <c r="G134" s="163"/>
      <c r="H134" s="163"/>
      <c r="I134" s="163"/>
      <c r="J134" s="163"/>
      <c r="K134" s="164"/>
      <c r="L134" s="164"/>
      <c r="M134" s="165"/>
      <c r="N134" s="113"/>
      <c r="O134" s="113"/>
      <c r="P134" s="113"/>
      <c r="Q134" s="113"/>
      <c r="R134" s="113"/>
      <c r="S134" s="113"/>
      <c r="T134" s="113"/>
      <c r="U134" s="114"/>
    </row>
    <row r="135" spans="1:21" hidden="1" x14ac:dyDescent="0.3">
      <c r="A135" s="76" t="s">
        <v>83</v>
      </c>
      <c r="B135" s="162"/>
      <c r="C135" s="163"/>
      <c r="D135" s="163"/>
      <c r="E135" s="163"/>
      <c r="F135" s="163"/>
      <c r="G135" s="163"/>
      <c r="H135" s="163"/>
      <c r="I135" s="163"/>
      <c r="J135" s="163"/>
      <c r="K135" s="164"/>
      <c r="L135" s="164"/>
      <c r="M135" s="165"/>
      <c r="N135" s="113"/>
      <c r="O135" s="113"/>
      <c r="P135" s="113"/>
      <c r="Q135" s="113"/>
      <c r="R135" s="113"/>
      <c r="S135" s="113"/>
      <c r="T135" s="113"/>
      <c r="U135" s="114"/>
    </row>
    <row r="136" spans="1:21" hidden="1" x14ac:dyDescent="0.3">
      <c r="A136" s="76" t="s">
        <v>84</v>
      </c>
      <c r="B136" s="162"/>
      <c r="C136" s="163"/>
      <c r="D136" s="163"/>
      <c r="E136" s="163"/>
      <c r="F136" s="163"/>
      <c r="G136" s="163"/>
      <c r="H136" s="163"/>
      <c r="I136" s="163"/>
      <c r="J136" s="163"/>
      <c r="K136" s="164"/>
      <c r="L136" s="164"/>
      <c r="M136" s="165"/>
      <c r="N136" s="113"/>
      <c r="O136" s="113"/>
      <c r="P136" s="113"/>
      <c r="Q136" s="113"/>
      <c r="R136" s="113"/>
      <c r="S136" s="113"/>
      <c r="T136" s="113"/>
      <c r="U136" s="114"/>
    </row>
    <row r="137" spans="1:21" hidden="1" x14ac:dyDescent="0.3">
      <c r="A137" s="76" t="s">
        <v>85</v>
      </c>
      <c r="B137" s="162"/>
      <c r="C137" s="163"/>
      <c r="D137" s="163"/>
      <c r="E137" s="163"/>
      <c r="F137" s="163"/>
      <c r="G137" s="163"/>
      <c r="H137" s="163"/>
      <c r="I137" s="163"/>
      <c r="J137" s="163"/>
      <c r="K137" s="164"/>
      <c r="L137" s="164"/>
      <c r="M137" s="165"/>
      <c r="N137" s="113"/>
      <c r="O137" s="113"/>
      <c r="P137" s="113"/>
      <c r="Q137" s="113"/>
      <c r="R137" s="113"/>
      <c r="S137" s="113"/>
      <c r="T137" s="113"/>
      <c r="U137" s="114"/>
    </row>
    <row r="138" spans="1:21" hidden="1" x14ac:dyDescent="0.3">
      <c r="A138" s="76" t="s">
        <v>86</v>
      </c>
      <c r="B138" s="162"/>
      <c r="C138" s="163"/>
      <c r="D138" s="163"/>
      <c r="E138" s="163"/>
      <c r="F138" s="163"/>
      <c r="G138" s="163"/>
      <c r="H138" s="163"/>
      <c r="I138" s="163"/>
      <c r="J138" s="163"/>
      <c r="K138" s="164"/>
      <c r="L138" s="164"/>
      <c r="M138" s="165"/>
      <c r="N138" s="113"/>
      <c r="O138" s="113"/>
      <c r="P138" s="113"/>
      <c r="Q138" s="113"/>
      <c r="R138" s="113"/>
      <c r="S138" s="113"/>
      <c r="T138" s="113"/>
      <c r="U138" s="114"/>
    </row>
    <row r="139" spans="1:21" hidden="1" x14ac:dyDescent="0.3">
      <c r="A139" s="76" t="s">
        <v>87</v>
      </c>
      <c r="B139" s="162"/>
      <c r="C139" s="163"/>
      <c r="D139" s="163"/>
      <c r="E139" s="163"/>
      <c r="F139" s="163"/>
      <c r="G139" s="163"/>
      <c r="H139" s="163"/>
      <c r="I139" s="163"/>
      <c r="J139" s="163"/>
      <c r="K139" s="164"/>
      <c r="L139" s="164"/>
      <c r="M139" s="165"/>
      <c r="N139" s="113"/>
      <c r="O139" s="113"/>
      <c r="P139" s="113"/>
      <c r="Q139" s="113"/>
      <c r="R139" s="113"/>
      <c r="S139" s="113"/>
      <c r="T139" s="113"/>
      <c r="U139" s="114"/>
    </row>
    <row r="140" spans="1:21" hidden="1" x14ac:dyDescent="0.3">
      <c r="A140" s="76" t="s">
        <v>88</v>
      </c>
      <c r="B140" s="162"/>
      <c r="C140" s="163"/>
      <c r="D140" s="163"/>
      <c r="E140" s="163"/>
      <c r="F140" s="163"/>
      <c r="G140" s="163"/>
      <c r="H140" s="163"/>
      <c r="I140" s="163"/>
      <c r="J140" s="163"/>
      <c r="K140" s="164"/>
      <c r="L140" s="164"/>
      <c r="M140" s="165"/>
      <c r="N140" s="113"/>
      <c r="O140" s="113"/>
      <c r="P140" s="113"/>
      <c r="Q140" s="113"/>
      <c r="R140" s="113"/>
      <c r="S140" s="113"/>
      <c r="T140" s="113"/>
      <c r="U140" s="114"/>
    </row>
    <row r="141" spans="1:21" hidden="1" x14ac:dyDescent="0.3">
      <c r="A141" s="76" t="s">
        <v>89</v>
      </c>
      <c r="B141" s="162"/>
      <c r="C141" s="163"/>
      <c r="D141" s="163"/>
      <c r="E141" s="163"/>
      <c r="F141" s="163"/>
      <c r="G141" s="163"/>
      <c r="H141" s="163"/>
      <c r="I141" s="163"/>
      <c r="J141" s="163"/>
      <c r="K141" s="164"/>
      <c r="L141" s="164"/>
      <c r="M141" s="165"/>
      <c r="N141" s="113"/>
      <c r="O141" s="113"/>
      <c r="P141" s="113"/>
      <c r="Q141" s="113"/>
      <c r="R141" s="113"/>
      <c r="S141" s="113"/>
      <c r="T141" s="113"/>
      <c r="U141" s="114"/>
    </row>
    <row r="142" spans="1:21" hidden="1" x14ac:dyDescent="0.3">
      <c r="A142" s="76" t="s">
        <v>96</v>
      </c>
      <c r="B142" s="162"/>
      <c r="C142" s="163"/>
      <c r="D142" s="163"/>
      <c r="E142" s="163"/>
      <c r="F142" s="163"/>
      <c r="G142" s="163"/>
      <c r="H142" s="163"/>
      <c r="I142" s="163"/>
      <c r="J142" s="163"/>
      <c r="K142" s="164"/>
      <c r="L142" s="164"/>
      <c r="M142" s="165"/>
      <c r="N142" s="113"/>
      <c r="O142" s="113"/>
      <c r="P142" s="113"/>
      <c r="Q142" s="113"/>
      <c r="R142" s="113"/>
      <c r="S142" s="113"/>
      <c r="T142" s="113"/>
      <c r="U142" s="114"/>
    </row>
    <row r="143" spans="1:21" hidden="1" x14ac:dyDescent="0.3">
      <c r="A143" s="76" t="s">
        <v>97</v>
      </c>
      <c r="B143" s="162"/>
      <c r="C143" s="163"/>
      <c r="D143" s="163"/>
      <c r="E143" s="163"/>
      <c r="F143" s="163"/>
      <c r="G143" s="163"/>
      <c r="H143" s="163"/>
      <c r="I143" s="163"/>
      <c r="J143" s="163"/>
      <c r="K143" s="164"/>
      <c r="L143" s="164"/>
      <c r="M143" s="165"/>
      <c r="N143" s="113"/>
      <c r="O143" s="113"/>
      <c r="P143" s="113"/>
      <c r="Q143" s="113"/>
      <c r="R143" s="113"/>
      <c r="S143" s="113"/>
      <c r="T143" s="113"/>
      <c r="U143" s="114"/>
    </row>
    <row r="144" spans="1:21" hidden="1" x14ac:dyDescent="0.3">
      <c r="A144" s="80" t="s">
        <v>98</v>
      </c>
      <c r="B144" s="162"/>
      <c r="C144" s="163"/>
      <c r="D144" s="163"/>
      <c r="E144" s="163"/>
      <c r="F144" s="163"/>
      <c r="G144" s="163"/>
      <c r="H144" s="163"/>
      <c r="I144" s="163"/>
      <c r="J144" s="163"/>
      <c r="K144" s="164"/>
      <c r="L144" s="164"/>
      <c r="M144" s="165"/>
      <c r="N144" s="113"/>
      <c r="O144" s="113"/>
      <c r="P144" s="113"/>
      <c r="Q144" s="113"/>
      <c r="R144" s="113"/>
      <c r="S144" s="113"/>
      <c r="T144" s="113"/>
      <c r="U144" s="114"/>
    </row>
    <row r="145" spans="1:21" hidden="1" x14ac:dyDescent="0.3">
      <c r="A145" s="76" t="s">
        <v>99</v>
      </c>
      <c r="B145" s="162"/>
      <c r="C145" s="163"/>
      <c r="D145" s="163"/>
      <c r="E145" s="163"/>
      <c r="F145" s="163"/>
      <c r="G145" s="163"/>
      <c r="H145" s="163"/>
      <c r="I145" s="163"/>
      <c r="J145" s="163"/>
      <c r="K145" s="164"/>
      <c r="L145" s="164"/>
      <c r="M145" s="165"/>
      <c r="N145" s="113"/>
      <c r="O145" s="113"/>
      <c r="P145" s="113"/>
      <c r="Q145" s="113"/>
      <c r="R145" s="113"/>
      <c r="S145" s="113"/>
      <c r="T145" s="113"/>
      <c r="U145" s="114"/>
    </row>
    <row r="146" spans="1:21" hidden="1" x14ac:dyDescent="0.3">
      <c r="A146" s="76" t="s">
        <v>100</v>
      </c>
      <c r="B146" s="162"/>
      <c r="C146" s="163"/>
      <c r="D146" s="163"/>
      <c r="E146" s="163"/>
      <c r="F146" s="163"/>
      <c r="G146" s="163"/>
      <c r="H146" s="163"/>
      <c r="I146" s="163"/>
      <c r="J146" s="163"/>
      <c r="K146" s="164"/>
      <c r="L146" s="164"/>
      <c r="M146" s="165"/>
      <c r="N146" s="113"/>
      <c r="O146" s="113"/>
      <c r="P146" s="113"/>
      <c r="Q146" s="113"/>
      <c r="R146" s="113"/>
      <c r="S146" s="113"/>
      <c r="T146" s="113"/>
      <c r="U146" s="114"/>
    </row>
    <row r="147" spans="1:21" hidden="1" x14ac:dyDescent="0.3">
      <c r="A147" s="76" t="s">
        <v>101</v>
      </c>
      <c r="B147" s="162"/>
      <c r="C147" s="163"/>
      <c r="D147" s="163"/>
      <c r="E147" s="163"/>
      <c r="F147" s="163"/>
      <c r="G147" s="163"/>
      <c r="H147" s="163"/>
      <c r="I147" s="163"/>
      <c r="J147" s="163"/>
      <c r="K147" s="164"/>
      <c r="L147" s="164"/>
      <c r="M147" s="165"/>
      <c r="N147" s="113"/>
      <c r="O147" s="113"/>
      <c r="P147" s="113"/>
      <c r="Q147" s="113"/>
      <c r="R147" s="113"/>
      <c r="S147" s="113"/>
      <c r="T147" s="113"/>
      <c r="U147" s="114"/>
    </row>
    <row r="148" spans="1:21" hidden="1" x14ac:dyDescent="0.3">
      <c r="A148" s="76" t="s">
        <v>102</v>
      </c>
      <c r="B148" s="162"/>
      <c r="C148" s="163"/>
      <c r="D148" s="163"/>
      <c r="E148" s="163"/>
      <c r="F148" s="163"/>
      <c r="G148" s="163"/>
      <c r="H148" s="163"/>
      <c r="I148" s="163"/>
      <c r="J148" s="163"/>
      <c r="K148" s="164"/>
      <c r="L148" s="164"/>
      <c r="M148" s="165"/>
      <c r="N148" s="113"/>
      <c r="O148" s="113"/>
      <c r="P148" s="113"/>
      <c r="Q148" s="113"/>
      <c r="R148" s="113"/>
      <c r="S148" s="113"/>
      <c r="T148" s="113"/>
      <c r="U148" s="114"/>
    </row>
    <row r="149" spans="1:21" hidden="1" x14ac:dyDescent="0.3">
      <c r="A149" s="76" t="s">
        <v>103</v>
      </c>
      <c r="B149" s="162"/>
      <c r="C149" s="163"/>
      <c r="D149" s="163"/>
      <c r="E149" s="163"/>
      <c r="F149" s="163"/>
      <c r="G149" s="163"/>
      <c r="H149" s="163"/>
      <c r="I149" s="163"/>
      <c r="J149" s="163"/>
      <c r="K149" s="164"/>
      <c r="L149" s="164"/>
      <c r="M149" s="165"/>
      <c r="N149" s="113"/>
      <c r="O149" s="113"/>
      <c r="P149" s="113"/>
      <c r="Q149" s="113"/>
      <c r="R149" s="113"/>
      <c r="S149" s="113"/>
      <c r="T149" s="113"/>
      <c r="U149" s="114"/>
    </row>
    <row r="150" spans="1:21" hidden="1" x14ac:dyDescent="0.3">
      <c r="A150" s="76" t="s">
        <v>104</v>
      </c>
      <c r="B150" s="162"/>
      <c r="C150" s="163"/>
      <c r="D150" s="163"/>
      <c r="E150" s="163"/>
      <c r="F150" s="163"/>
      <c r="G150" s="163"/>
      <c r="H150" s="163"/>
      <c r="I150" s="163"/>
      <c r="J150" s="163"/>
      <c r="K150" s="164"/>
      <c r="L150" s="164"/>
      <c r="M150" s="165"/>
      <c r="N150" s="113"/>
      <c r="O150" s="113"/>
      <c r="P150" s="113"/>
      <c r="Q150" s="113"/>
      <c r="R150" s="113"/>
      <c r="S150" s="113"/>
      <c r="T150" s="113"/>
      <c r="U150" s="114"/>
    </row>
    <row r="151" spans="1:21" hidden="1" x14ac:dyDescent="0.3">
      <c r="A151" s="80" t="s">
        <v>105</v>
      </c>
      <c r="B151" s="162"/>
      <c r="C151" s="163"/>
      <c r="D151" s="163"/>
      <c r="E151" s="163"/>
      <c r="F151" s="163"/>
      <c r="G151" s="163"/>
      <c r="H151" s="163"/>
      <c r="I151" s="163"/>
      <c r="J151" s="163"/>
      <c r="K151" s="164"/>
      <c r="L151" s="164"/>
      <c r="M151" s="165"/>
      <c r="N151" s="113"/>
      <c r="O151" s="113"/>
      <c r="P151" s="113"/>
      <c r="Q151" s="113"/>
      <c r="R151" s="113"/>
      <c r="S151" s="113"/>
      <c r="T151" s="113"/>
      <c r="U151" s="114"/>
    </row>
    <row r="152" spans="1:21" hidden="1" x14ac:dyDescent="0.3">
      <c r="A152" s="80" t="s">
        <v>109</v>
      </c>
      <c r="B152" s="162"/>
      <c r="C152" s="163"/>
      <c r="D152" s="163"/>
      <c r="E152" s="163"/>
      <c r="F152" s="163"/>
      <c r="G152" s="163"/>
      <c r="H152" s="163"/>
      <c r="I152" s="163"/>
      <c r="J152" s="163"/>
      <c r="K152" s="164"/>
      <c r="L152" s="164"/>
      <c r="M152" s="165"/>
      <c r="N152" s="113"/>
      <c r="O152" s="113"/>
      <c r="P152" s="113"/>
      <c r="Q152" s="113"/>
      <c r="R152" s="113"/>
      <c r="S152" s="113"/>
      <c r="T152" s="113"/>
      <c r="U152" s="114"/>
    </row>
    <row r="153" spans="1:21" hidden="1" x14ac:dyDescent="0.3">
      <c r="A153" s="80" t="s">
        <v>110</v>
      </c>
      <c r="B153" s="162"/>
      <c r="C153" s="163"/>
      <c r="D153" s="163"/>
      <c r="E153" s="163"/>
      <c r="F153" s="163"/>
      <c r="G153" s="163"/>
      <c r="H153" s="163"/>
      <c r="I153" s="163"/>
      <c r="J153" s="163"/>
      <c r="K153" s="164"/>
      <c r="L153" s="164"/>
      <c r="M153" s="165"/>
      <c r="N153" s="113"/>
      <c r="O153" s="113"/>
      <c r="P153" s="113"/>
      <c r="Q153" s="113"/>
      <c r="R153" s="113"/>
      <c r="S153" s="113"/>
      <c r="T153" s="113"/>
      <c r="U153" s="114"/>
    </row>
    <row r="154" spans="1:21" hidden="1" x14ac:dyDescent="0.3">
      <c r="A154" s="80" t="s">
        <v>111</v>
      </c>
      <c r="B154" s="162"/>
      <c r="C154" s="163"/>
      <c r="D154" s="163"/>
      <c r="E154" s="163"/>
      <c r="F154" s="163"/>
      <c r="G154" s="163"/>
      <c r="H154" s="163"/>
      <c r="I154" s="163"/>
      <c r="J154" s="163"/>
      <c r="K154" s="164"/>
      <c r="L154" s="164"/>
      <c r="M154" s="165"/>
      <c r="N154" s="113"/>
      <c r="O154" s="113"/>
      <c r="P154" s="113"/>
      <c r="Q154" s="113"/>
      <c r="R154" s="113"/>
      <c r="S154" s="113"/>
      <c r="T154" s="113"/>
      <c r="U154" s="114"/>
    </row>
    <row r="155" spans="1:21" hidden="1" x14ac:dyDescent="0.3">
      <c r="A155" s="76" t="s">
        <v>112</v>
      </c>
      <c r="B155" s="162"/>
      <c r="C155" s="163"/>
      <c r="D155" s="163"/>
      <c r="E155" s="163"/>
      <c r="F155" s="163"/>
      <c r="G155" s="163"/>
      <c r="H155" s="163"/>
      <c r="I155" s="163"/>
      <c r="J155" s="163"/>
      <c r="K155" s="164"/>
      <c r="L155" s="164"/>
      <c r="M155" s="165"/>
      <c r="N155" s="113"/>
      <c r="O155" s="113"/>
      <c r="P155" s="113"/>
      <c r="Q155" s="113"/>
      <c r="R155" s="113"/>
      <c r="S155" s="113"/>
      <c r="T155" s="113"/>
      <c r="U155" s="114"/>
    </row>
    <row r="156" spans="1:21" hidden="1" x14ac:dyDescent="0.3">
      <c r="A156" s="76" t="s">
        <v>114</v>
      </c>
      <c r="B156" s="162"/>
      <c r="C156" s="163"/>
      <c r="D156" s="163"/>
      <c r="E156" s="163"/>
      <c r="F156" s="163"/>
      <c r="G156" s="163"/>
      <c r="H156" s="163"/>
      <c r="I156" s="163"/>
      <c r="J156" s="163"/>
      <c r="K156" s="164"/>
      <c r="L156" s="164"/>
      <c r="M156" s="165"/>
      <c r="N156" s="113"/>
      <c r="O156" s="113"/>
      <c r="P156" s="113"/>
      <c r="Q156" s="113"/>
      <c r="R156" s="113"/>
      <c r="S156" s="113"/>
      <c r="T156" s="113"/>
      <c r="U156" s="114"/>
    </row>
    <row r="157" spans="1:21" hidden="1" x14ac:dyDescent="0.3">
      <c r="A157" s="76" t="s">
        <v>114</v>
      </c>
      <c r="B157" s="162"/>
      <c r="C157" s="163"/>
      <c r="D157" s="163"/>
      <c r="E157" s="163"/>
      <c r="F157" s="163"/>
      <c r="G157" s="163"/>
      <c r="H157" s="163"/>
      <c r="I157" s="163"/>
      <c r="J157" s="163"/>
      <c r="K157" s="164"/>
      <c r="L157" s="164"/>
      <c r="M157" s="165"/>
      <c r="N157" s="113"/>
      <c r="O157" s="113"/>
      <c r="P157" s="113"/>
      <c r="Q157" s="113"/>
      <c r="R157" s="113"/>
      <c r="S157" s="113"/>
      <c r="T157" s="113"/>
      <c r="U157" s="114"/>
    </row>
    <row r="158" spans="1:21" hidden="1" x14ac:dyDescent="0.3">
      <c r="A158" s="76" t="s">
        <v>115</v>
      </c>
      <c r="B158" s="162"/>
      <c r="C158" s="163"/>
      <c r="D158" s="163"/>
      <c r="E158" s="163"/>
      <c r="F158" s="163"/>
      <c r="G158" s="163"/>
      <c r="H158" s="163"/>
      <c r="I158" s="163"/>
      <c r="J158" s="163"/>
      <c r="K158" s="164"/>
      <c r="L158" s="164"/>
      <c r="M158" s="165"/>
      <c r="N158" s="113"/>
      <c r="O158" s="113"/>
      <c r="P158" s="113"/>
      <c r="Q158" s="113"/>
      <c r="R158" s="113"/>
      <c r="S158" s="113"/>
      <c r="T158" s="113"/>
      <c r="U158" s="114"/>
    </row>
    <row r="159" spans="1:21" hidden="1" x14ac:dyDescent="0.3">
      <c r="A159" s="76" t="s">
        <v>116</v>
      </c>
      <c r="B159" s="162"/>
      <c r="C159" s="163"/>
      <c r="D159" s="163"/>
      <c r="E159" s="163"/>
      <c r="F159" s="163"/>
      <c r="G159" s="163"/>
      <c r="H159" s="163"/>
      <c r="I159" s="163"/>
      <c r="J159" s="163"/>
      <c r="K159" s="164"/>
      <c r="L159" s="164"/>
      <c r="M159" s="165"/>
      <c r="N159" s="113"/>
      <c r="O159" s="113"/>
      <c r="P159" s="113"/>
      <c r="Q159" s="113"/>
      <c r="R159" s="113"/>
      <c r="S159" s="113"/>
      <c r="T159" s="113"/>
      <c r="U159" s="114"/>
    </row>
    <row r="160" spans="1:21" hidden="1" x14ac:dyDescent="0.3">
      <c r="A160" s="76" t="s">
        <v>117</v>
      </c>
      <c r="B160" s="162"/>
      <c r="C160" s="163"/>
      <c r="D160" s="163"/>
      <c r="E160" s="163"/>
      <c r="F160" s="163"/>
      <c r="G160" s="163"/>
      <c r="H160" s="163"/>
      <c r="I160" s="163"/>
      <c r="J160" s="163"/>
      <c r="K160" s="164"/>
      <c r="L160" s="164"/>
      <c r="M160" s="165"/>
      <c r="N160" s="113"/>
      <c r="O160" s="113"/>
      <c r="P160" s="113"/>
      <c r="Q160" s="113"/>
      <c r="R160" s="113"/>
      <c r="S160" s="113"/>
      <c r="T160" s="113"/>
      <c r="U160" s="114"/>
    </row>
    <row r="161" spans="1:21" hidden="1" x14ac:dyDescent="0.3">
      <c r="A161" s="80" t="s">
        <v>118</v>
      </c>
      <c r="B161" s="162"/>
      <c r="C161" s="163"/>
      <c r="D161" s="163"/>
      <c r="E161" s="163"/>
      <c r="F161" s="163"/>
      <c r="G161" s="163"/>
      <c r="H161" s="163"/>
      <c r="I161" s="163"/>
      <c r="J161" s="163"/>
      <c r="K161" s="164"/>
      <c r="L161" s="164"/>
      <c r="M161" s="165"/>
      <c r="N161" s="113"/>
      <c r="O161" s="113"/>
      <c r="P161" s="113"/>
      <c r="Q161" s="113"/>
      <c r="R161" s="113"/>
      <c r="S161" s="113"/>
      <c r="T161" s="113"/>
      <c r="U161" s="114"/>
    </row>
    <row r="162" spans="1:21" x14ac:dyDescent="0.3">
      <c r="A162" s="31"/>
      <c r="B162" s="32"/>
      <c r="C162" s="32"/>
      <c r="D162" s="32"/>
      <c r="E162" s="32"/>
      <c r="F162" s="32"/>
      <c r="G162" s="32"/>
      <c r="H162" s="32"/>
      <c r="I162" s="32"/>
      <c r="J162" s="32"/>
      <c r="N162" s="113"/>
      <c r="O162" s="113"/>
      <c r="P162" s="113"/>
      <c r="Q162" s="113"/>
      <c r="R162" s="113"/>
      <c r="S162" s="113"/>
      <c r="T162" s="113"/>
      <c r="U162" s="114"/>
    </row>
    <row r="163" spans="1:21" ht="15" thickBot="1" x14ac:dyDescent="0.35">
      <c r="A163" s="62"/>
      <c r="B163" s="64" t="s">
        <v>23</v>
      </c>
      <c r="C163" s="63"/>
      <c r="D163" s="63"/>
      <c r="E163" s="63"/>
      <c r="F163" s="63"/>
      <c r="G163" s="63"/>
      <c r="H163" s="63"/>
      <c r="I163" s="63"/>
      <c r="J163" s="63"/>
      <c r="K163" s="61"/>
      <c r="L163" s="61"/>
      <c r="M163" s="61"/>
      <c r="N163" s="113"/>
      <c r="O163" s="113"/>
      <c r="P163" s="113"/>
      <c r="Q163" s="113"/>
      <c r="R163" s="113"/>
      <c r="S163" s="113"/>
      <c r="T163" s="113"/>
      <c r="U163" s="114"/>
    </row>
    <row r="164" spans="1:21" ht="15" thickTop="1" x14ac:dyDescent="0.3">
      <c r="A164" s="31"/>
      <c r="B164" s="32"/>
      <c r="C164" s="32"/>
      <c r="D164" s="32"/>
      <c r="E164" s="32"/>
      <c r="F164" s="32"/>
      <c r="G164" s="32"/>
      <c r="H164" s="32"/>
      <c r="I164" s="32"/>
      <c r="J164" s="32"/>
      <c r="N164" s="113"/>
      <c r="O164" s="113"/>
      <c r="P164" s="113"/>
      <c r="Q164" s="113"/>
      <c r="R164" s="113"/>
      <c r="S164" s="113"/>
      <c r="T164" s="113"/>
      <c r="U164" s="114"/>
    </row>
    <row r="165" spans="1:21" x14ac:dyDescent="0.3">
      <c r="A165" s="31"/>
      <c r="B165" s="160" t="s">
        <v>140</v>
      </c>
      <c r="C165" s="161"/>
      <c r="D165" s="161"/>
      <c r="E165" s="161"/>
      <c r="F165" s="161"/>
      <c r="G165" s="142">
        <f>P90</f>
        <v>0.44958003298170301</v>
      </c>
      <c r="H165" s="32"/>
      <c r="I165" s="32"/>
      <c r="J165" s="32"/>
      <c r="N165" s="113"/>
      <c r="O165" s="113"/>
      <c r="P165" s="113"/>
      <c r="Q165" s="113"/>
      <c r="R165" s="113"/>
      <c r="S165" s="113"/>
      <c r="T165" s="113"/>
      <c r="U165" s="114"/>
    </row>
    <row r="166" spans="1:21" x14ac:dyDescent="0.3">
      <c r="A166" s="31"/>
      <c r="B166" s="160" t="s">
        <v>141</v>
      </c>
      <c r="C166" s="161"/>
      <c r="D166" s="161"/>
      <c r="E166" s="161"/>
      <c r="F166" s="161"/>
      <c r="G166" s="142">
        <f>R90</f>
        <v>0.13458981296318079</v>
      </c>
      <c r="H166" s="32"/>
      <c r="I166" s="32"/>
      <c r="J166" s="32"/>
      <c r="N166" s="113"/>
      <c r="O166" s="113"/>
      <c r="P166" s="113"/>
      <c r="Q166" s="113"/>
      <c r="R166" s="113"/>
      <c r="S166" s="113"/>
      <c r="T166" s="113"/>
      <c r="U166" s="114"/>
    </row>
    <row r="167" spans="1:21" x14ac:dyDescent="0.3">
      <c r="A167" s="31"/>
      <c r="G167" s="66"/>
      <c r="H167" s="32"/>
      <c r="I167" s="32"/>
      <c r="J167" s="32"/>
      <c r="N167" s="113"/>
      <c r="O167" s="113"/>
      <c r="P167" s="113"/>
      <c r="Q167" s="113"/>
      <c r="R167" s="113"/>
      <c r="S167" s="113"/>
      <c r="T167" s="113"/>
      <c r="U167" s="114"/>
    </row>
    <row r="168" spans="1:21" x14ac:dyDescent="0.3">
      <c r="A168" s="7"/>
      <c r="B168" s="7"/>
      <c r="C168" s="7"/>
      <c r="D168" s="7"/>
      <c r="E168" s="7"/>
      <c r="F168" s="7"/>
      <c r="G168" s="7"/>
      <c r="H168" s="7"/>
      <c r="I168" s="7"/>
      <c r="J168" s="7"/>
      <c r="K168" s="15" t="s">
        <v>29</v>
      </c>
      <c r="L168" s="15" t="s">
        <v>30</v>
      </c>
      <c r="M168" s="16" t="s">
        <v>9</v>
      </c>
      <c r="N168" s="113"/>
      <c r="O168" s="113"/>
      <c r="P168" s="113"/>
      <c r="Q168" s="113"/>
      <c r="R168" s="113"/>
      <c r="S168" s="113"/>
      <c r="T168" s="113"/>
      <c r="U168" s="114"/>
    </row>
    <row r="169" spans="1:21" x14ac:dyDescent="0.3">
      <c r="A169" s="18"/>
      <c r="B169" s="176" t="s">
        <v>43</v>
      </c>
      <c r="C169" s="176"/>
      <c r="D169" s="176"/>
      <c r="E169" s="176"/>
      <c r="F169" s="176"/>
      <c r="G169" s="176"/>
      <c r="H169" s="176"/>
      <c r="I169" s="176"/>
      <c r="J169" s="177"/>
      <c r="K169" s="37">
        <f>ROUND($G$165*K89,0)</f>
        <v>34351</v>
      </c>
      <c r="L169" s="37">
        <f>ROUND($G$166*L89,0)</f>
        <v>4577</v>
      </c>
      <c r="M169" s="37">
        <f>K169+L169</f>
        <v>38928</v>
      </c>
      <c r="N169" s="113"/>
      <c r="O169" s="113"/>
      <c r="P169" s="113"/>
      <c r="Q169" s="113"/>
      <c r="R169" s="113"/>
      <c r="S169" s="113"/>
      <c r="T169" s="113"/>
      <c r="U169" s="114"/>
    </row>
    <row r="170" spans="1:21" x14ac:dyDescent="0.3">
      <c r="A170" s="1"/>
      <c r="B170" s="1"/>
      <c r="C170" s="1"/>
      <c r="D170" s="21"/>
      <c r="E170" s="1"/>
      <c r="F170" s="1"/>
      <c r="G170" s="1"/>
      <c r="H170" s="1"/>
      <c r="I170" s="1"/>
      <c r="J170" s="1"/>
      <c r="K170" s="20"/>
      <c r="N170" s="113"/>
      <c r="O170" s="113"/>
      <c r="P170" s="113"/>
      <c r="Q170" s="113"/>
      <c r="R170" s="113"/>
      <c r="S170" s="113"/>
      <c r="T170" s="113"/>
      <c r="U170" s="114"/>
    </row>
    <row r="171" spans="1:21" ht="15" thickBot="1" x14ac:dyDescent="0.35">
      <c r="A171" s="62"/>
      <c r="B171" s="64" t="s">
        <v>126</v>
      </c>
      <c r="C171" s="63"/>
      <c r="D171" s="63"/>
      <c r="E171" s="63"/>
      <c r="F171" s="63"/>
      <c r="G171" s="63"/>
      <c r="H171" s="63"/>
      <c r="I171" s="63"/>
      <c r="J171" s="63"/>
      <c r="K171" s="61"/>
      <c r="L171" s="61"/>
      <c r="M171" s="61"/>
      <c r="N171" s="113"/>
      <c r="O171" s="113"/>
      <c r="P171" s="113"/>
      <c r="Q171" s="113"/>
      <c r="R171" s="113"/>
      <c r="S171" s="113"/>
      <c r="T171" s="113"/>
      <c r="U171" s="114"/>
    </row>
    <row r="172" spans="1:21" ht="15" thickTop="1" x14ac:dyDescent="0.3">
      <c r="A172" s="1"/>
      <c r="B172" s="1"/>
      <c r="C172" s="1"/>
      <c r="D172" s="21"/>
      <c r="E172" s="1"/>
      <c r="F172" s="1"/>
      <c r="G172" s="1"/>
      <c r="H172" s="1"/>
      <c r="I172" s="1"/>
      <c r="J172" s="1"/>
      <c r="K172" s="20"/>
      <c r="N172" s="113"/>
      <c r="O172" s="113"/>
      <c r="P172" s="113"/>
      <c r="Q172" s="113"/>
      <c r="R172" s="113"/>
      <c r="S172" s="113"/>
      <c r="T172" s="113"/>
      <c r="U172" s="114"/>
    </row>
    <row r="173" spans="1:21" x14ac:dyDescent="0.3">
      <c r="A173" s="1"/>
      <c r="B173" s="160" t="s">
        <v>32</v>
      </c>
      <c r="C173" s="161"/>
      <c r="D173" s="161"/>
      <c r="E173" s="161"/>
      <c r="F173" s="161"/>
      <c r="G173" s="161"/>
      <c r="H173" s="38">
        <f>G14</f>
        <v>1</v>
      </c>
      <c r="I173" s="38"/>
      <c r="J173" s="1"/>
      <c r="K173" s="20"/>
      <c r="N173" s="113"/>
      <c r="O173" s="113"/>
      <c r="P173" s="113"/>
      <c r="Q173" s="113"/>
      <c r="R173" s="113"/>
      <c r="S173" s="113"/>
      <c r="T173" s="113"/>
      <c r="U173" s="114"/>
    </row>
    <row r="174" spans="1:21" x14ac:dyDescent="0.3">
      <c r="A174" s="1"/>
      <c r="B174" s="1"/>
      <c r="C174" s="1"/>
      <c r="D174" s="21"/>
      <c r="E174" s="1"/>
      <c r="F174" s="1"/>
      <c r="G174" s="1"/>
      <c r="H174" s="1"/>
      <c r="I174" s="1"/>
      <c r="J174" s="1"/>
      <c r="K174" s="20"/>
      <c r="N174" s="113"/>
      <c r="O174" s="113"/>
      <c r="P174" s="113"/>
      <c r="Q174" s="113"/>
      <c r="R174" s="113"/>
      <c r="S174" s="113"/>
      <c r="T174" s="113"/>
      <c r="U174" s="114"/>
    </row>
    <row r="175" spans="1:21" x14ac:dyDescent="0.3">
      <c r="A175" s="1"/>
      <c r="B175" s="19" t="s">
        <v>33</v>
      </c>
      <c r="C175" s="1"/>
      <c r="D175" s="21"/>
      <c r="E175" s="1"/>
      <c r="F175" s="1"/>
      <c r="G175" s="1"/>
      <c r="H175" s="1"/>
      <c r="I175" s="1"/>
      <c r="J175" s="1"/>
      <c r="K175" s="20"/>
      <c r="N175" s="113"/>
      <c r="O175" s="113"/>
      <c r="P175" s="113"/>
      <c r="Q175" s="113"/>
      <c r="R175" s="113"/>
      <c r="S175" s="113"/>
      <c r="T175" s="113"/>
      <c r="U175" s="114"/>
    </row>
    <row r="176" spans="1:21" ht="39.6" x14ac:dyDescent="0.3">
      <c r="B176" s="166" t="s">
        <v>34</v>
      </c>
      <c r="C176" s="186"/>
      <c r="D176" s="186"/>
      <c r="E176" s="186"/>
      <c r="F176" s="186"/>
      <c r="G176" s="186"/>
      <c r="H176" s="187"/>
      <c r="I176" s="15" t="s">
        <v>35</v>
      </c>
      <c r="J176" s="15" t="s">
        <v>120</v>
      </c>
      <c r="K176" s="15" t="s">
        <v>29</v>
      </c>
      <c r="L176" s="15" t="s">
        <v>30</v>
      </c>
      <c r="M176" s="16" t="s">
        <v>9</v>
      </c>
      <c r="N176" s="113"/>
      <c r="O176" s="113"/>
      <c r="P176" s="113"/>
      <c r="Q176" s="113"/>
      <c r="R176" s="113"/>
      <c r="S176" s="113"/>
      <c r="T176" s="113"/>
      <c r="U176" s="114"/>
    </row>
    <row r="177" spans="1:21" x14ac:dyDescent="0.3">
      <c r="A177" s="76" t="s">
        <v>10</v>
      </c>
      <c r="B177" s="154" t="s">
        <v>187</v>
      </c>
      <c r="C177" s="155"/>
      <c r="D177" s="155"/>
      <c r="E177" s="155"/>
      <c r="F177" s="155"/>
      <c r="G177" s="155"/>
      <c r="H177" s="156"/>
      <c r="I177" s="77">
        <v>4500</v>
      </c>
      <c r="J177" s="105">
        <v>0</v>
      </c>
      <c r="K177" s="11">
        <f>ROUND(I177*J177,0)</f>
        <v>0</v>
      </c>
      <c r="L177" s="11">
        <f>ROUND(I177-K177,0)</f>
        <v>4500</v>
      </c>
      <c r="M177" s="11">
        <f>K177+L177</f>
        <v>4500</v>
      </c>
      <c r="N177" s="113"/>
      <c r="O177" s="147"/>
      <c r="P177" s="113"/>
      <c r="Q177" s="113"/>
      <c r="R177" s="113"/>
      <c r="S177" s="113"/>
      <c r="T177" s="113"/>
      <c r="U177" s="114"/>
    </row>
    <row r="178" spans="1:21" x14ac:dyDescent="0.3">
      <c r="A178" s="76" t="s">
        <v>11</v>
      </c>
      <c r="B178" s="154" t="s">
        <v>189</v>
      </c>
      <c r="C178" s="155"/>
      <c r="D178" s="155"/>
      <c r="E178" s="155"/>
      <c r="F178" s="155"/>
      <c r="G178" s="155"/>
      <c r="H178" s="156"/>
      <c r="I178" s="77">
        <v>2000</v>
      </c>
      <c r="J178" s="105">
        <v>0.25</v>
      </c>
      <c r="K178" s="11">
        <f t="shared" ref="K178:K188" si="12">ROUND(I178*J178,0)</f>
        <v>500</v>
      </c>
      <c r="L178" s="11">
        <f>ROUND(I178-K178,0)</f>
        <v>1500</v>
      </c>
      <c r="M178" s="11">
        <f t="shared" ref="M178:M187" si="13">K178+L178</f>
        <v>2000</v>
      </c>
      <c r="N178" s="113"/>
      <c r="O178" s="113"/>
      <c r="P178" s="113"/>
      <c r="Q178" s="113"/>
      <c r="R178" s="113"/>
      <c r="S178" s="113"/>
      <c r="T178" s="113"/>
      <c r="U178" s="114"/>
    </row>
    <row r="179" spans="1:21" x14ac:dyDescent="0.3">
      <c r="A179" s="76" t="s">
        <v>12</v>
      </c>
      <c r="B179" s="154"/>
      <c r="C179" s="155"/>
      <c r="D179" s="155"/>
      <c r="E179" s="155"/>
      <c r="F179" s="155"/>
      <c r="G179" s="155"/>
      <c r="H179" s="156"/>
      <c r="I179" s="77">
        <v>0</v>
      </c>
      <c r="J179" s="105">
        <v>0</v>
      </c>
      <c r="K179" s="11">
        <f t="shared" si="12"/>
        <v>0</v>
      </c>
      <c r="L179" s="11">
        <f t="shared" ref="L179:L188" si="14">ROUND(I179-K179,0)</f>
        <v>0</v>
      </c>
      <c r="M179" s="11">
        <f t="shared" si="13"/>
        <v>0</v>
      </c>
      <c r="N179" s="113"/>
      <c r="O179" s="113"/>
      <c r="P179" s="113"/>
      <c r="Q179" s="113"/>
      <c r="R179" s="113"/>
      <c r="S179" s="113"/>
      <c r="T179" s="113"/>
      <c r="U179" s="114"/>
    </row>
    <row r="180" spans="1:21" x14ac:dyDescent="0.3">
      <c r="A180" s="76" t="s">
        <v>13</v>
      </c>
      <c r="B180" s="154"/>
      <c r="C180" s="155"/>
      <c r="D180" s="155"/>
      <c r="E180" s="155"/>
      <c r="F180" s="155"/>
      <c r="G180" s="155"/>
      <c r="H180" s="156"/>
      <c r="I180" s="77">
        <v>0</v>
      </c>
      <c r="J180" s="105">
        <v>0</v>
      </c>
      <c r="K180" s="11">
        <f t="shared" si="12"/>
        <v>0</v>
      </c>
      <c r="L180" s="11">
        <f t="shared" si="14"/>
        <v>0</v>
      </c>
      <c r="M180" s="11">
        <f t="shared" si="13"/>
        <v>0</v>
      </c>
      <c r="N180" s="113"/>
      <c r="O180" s="113"/>
      <c r="P180" s="113"/>
      <c r="Q180" s="113"/>
      <c r="R180" s="113"/>
      <c r="S180" s="113"/>
      <c r="T180" s="113"/>
      <c r="U180" s="114"/>
    </row>
    <row r="181" spans="1:21" x14ac:dyDescent="0.3">
      <c r="A181" s="76" t="s">
        <v>14</v>
      </c>
      <c r="B181" s="154"/>
      <c r="C181" s="155"/>
      <c r="D181" s="155"/>
      <c r="E181" s="155"/>
      <c r="F181" s="155"/>
      <c r="G181" s="155"/>
      <c r="H181" s="156"/>
      <c r="I181" s="77">
        <v>0</v>
      </c>
      <c r="J181" s="105">
        <v>0</v>
      </c>
      <c r="K181" s="11">
        <f t="shared" si="12"/>
        <v>0</v>
      </c>
      <c r="L181" s="11">
        <f t="shared" si="14"/>
        <v>0</v>
      </c>
      <c r="M181" s="11">
        <f t="shared" si="13"/>
        <v>0</v>
      </c>
      <c r="N181" s="113"/>
      <c r="O181" s="113"/>
      <c r="P181" s="113"/>
      <c r="Q181" s="113"/>
      <c r="R181" s="113"/>
      <c r="S181" s="113"/>
      <c r="T181" s="113"/>
      <c r="U181" s="114"/>
    </row>
    <row r="182" spans="1:21" x14ac:dyDescent="0.3">
      <c r="A182" s="76" t="s">
        <v>15</v>
      </c>
      <c r="B182" s="154"/>
      <c r="C182" s="155"/>
      <c r="D182" s="155"/>
      <c r="E182" s="155"/>
      <c r="F182" s="155"/>
      <c r="G182" s="155"/>
      <c r="H182" s="156"/>
      <c r="I182" s="77">
        <v>0</v>
      </c>
      <c r="J182" s="105">
        <v>0</v>
      </c>
      <c r="K182" s="11">
        <f t="shared" si="12"/>
        <v>0</v>
      </c>
      <c r="L182" s="11">
        <f t="shared" si="14"/>
        <v>0</v>
      </c>
      <c r="M182" s="11">
        <f t="shared" si="13"/>
        <v>0</v>
      </c>
      <c r="N182" s="113"/>
      <c r="O182" s="113"/>
      <c r="P182" s="113"/>
      <c r="Q182" s="113"/>
      <c r="R182" s="113"/>
      <c r="S182" s="113"/>
      <c r="T182" s="113"/>
      <c r="U182" s="114"/>
    </row>
    <row r="183" spans="1:21" x14ac:dyDescent="0.3">
      <c r="A183" s="76" t="s">
        <v>16</v>
      </c>
      <c r="B183" s="154"/>
      <c r="C183" s="155"/>
      <c r="D183" s="155"/>
      <c r="E183" s="155"/>
      <c r="F183" s="155"/>
      <c r="G183" s="155"/>
      <c r="H183" s="156"/>
      <c r="I183" s="77">
        <v>0</v>
      </c>
      <c r="J183" s="105">
        <v>0</v>
      </c>
      <c r="K183" s="11">
        <f t="shared" si="12"/>
        <v>0</v>
      </c>
      <c r="L183" s="11">
        <f t="shared" si="14"/>
        <v>0</v>
      </c>
      <c r="M183" s="11">
        <f t="shared" si="13"/>
        <v>0</v>
      </c>
      <c r="N183" s="113"/>
      <c r="O183" s="113"/>
      <c r="P183" s="113"/>
      <c r="Q183" s="113"/>
      <c r="R183" s="113"/>
      <c r="S183" s="113"/>
      <c r="T183" s="113"/>
      <c r="U183" s="114"/>
    </row>
    <row r="184" spans="1:21" x14ac:dyDescent="0.3">
      <c r="A184" s="76" t="s">
        <v>17</v>
      </c>
      <c r="B184" s="154"/>
      <c r="C184" s="155"/>
      <c r="D184" s="155"/>
      <c r="E184" s="155"/>
      <c r="F184" s="155"/>
      <c r="G184" s="155"/>
      <c r="H184" s="156"/>
      <c r="I184" s="77">
        <v>0</v>
      </c>
      <c r="J184" s="105">
        <v>0</v>
      </c>
      <c r="K184" s="11">
        <f t="shared" si="12"/>
        <v>0</v>
      </c>
      <c r="L184" s="11">
        <f t="shared" si="14"/>
        <v>0</v>
      </c>
      <c r="M184" s="11">
        <f t="shared" si="13"/>
        <v>0</v>
      </c>
      <c r="N184" s="113"/>
      <c r="O184" s="113"/>
      <c r="P184" s="113"/>
      <c r="Q184" s="113"/>
      <c r="R184" s="113"/>
      <c r="S184" s="113"/>
      <c r="T184" s="113"/>
      <c r="U184" s="114"/>
    </row>
    <row r="185" spans="1:21" x14ac:dyDescent="0.3">
      <c r="A185" s="76" t="s">
        <v>18</v>
      </c>
      <c r="B185" s="154"/>
      <c r="C185" s="155"/>
      <c r="D185" s="155"/>
      <c r="E185" s="155"/>
      <c r="F185" s="155"/>
      <c r="G185" s="155"/>
      <c r="H185" s="156"/>
      <c r="I185" s="77">
        <v>0</v>
      </c>
      <c r="J185" s="105">
        <v>0</v>
      </c>
      <c r="K185" s="11">
        <f t="shared" si="12"/>
        <v>0</v>
      </c>
      <c r="L185" s="11">
        <f t="shared" si="14"/>
        <v>0</v>
      </c>
      <c r="M185" s="11">
        <f t="shared" si="13"/>
        <v>0</v>
      </c>
      <c r="N185" s="113"/>
      <c r="O185" s="113"/>
      <c r="P185" s="113"/>
      <c r="Q185" s="113"/>
      <c r="R185" s="113"/>
      <c r="S185" s="113"/>
      <c r="T185" s="113"/>
      <c r="U185" s="114"/>
    </row>
    <row r="186" spans="1:21" x14ac:dyDescent="0.3">
      <c r="A186" s="76" t="s">
        <v>19</v>
      </c>
      <c r="B186" s="154"/>
      <c r="C186" s="155"/>
      <c r="D186" s="155"/>
      <c r="E186" s="155"/>
      <c r="F186" s="155"/>
      <c r="G186" s="155"/>
      <c r="H186" s="156"/>
      <c r="I186" s="77">
        <v>0</v>
      </c>
      <c r="J186" s="105">
        <v>0</v>
      </c>
      <c r="K186" s="11">
        <f t="shared" si="12"/>
        <v>0</v>
      </c>
      <c r="L186" s="11">
        <f t="shared" si="14"/>
        <v>0</v>
      </c>
      <c r="M186" s="11">
        <f t="shared" si="13"/>
        <v>0</v>
      </c>
      <c r="N186" s="113"/>
      <c r="O186" s="113"/>
      <c r="P186" s="113"/>
      <c r="Q186" s="113"/>
      <c r="R186" s="113"/>
      <c r="S186" s="113"/>
      <c r="T186" s="113"/>
      <c r="U186" s="114"/>
    </row>
    <row r="187" spans="1:21" x14ac:dyDescent="0.3">
      <c r="A187" s="76" t="s">
        <v>20</v>
      </c>
      <c r="B187" s="154"/>
      <c r="C187" s="155"/>
      <c r="D187" s="155"/>
      <c r="E187" s="155"/>
      <c r="F187" s="155"/>
      <c r="G187" s="155"/>
      <c r="H187" s="156"/>
      <c r="I187" s="77">
        <v>0</v>
      </c>
      <c r="J187" s="105">
        <v>0</v>
      </c>
      <c r="K187" s="11">
        <f t="shared" si="12"/>
        <v>0</v>
      </c>
      <c r="L187" s="11">
        <f>ROUND(I187-K187,0)</f>
        <v>0</v>
      </c>
      <c r="M187" s="11">
        <f t="shared" si="13"/>
        <v>0</v>
      </c>
      <c r="N187" s="113"/>
      <c r="O187" s="113"/>
      <c r="P187" s="113"/>
      <c r="Q187" s="113"/>
      <c r="R187" s="113"/>
      <c r="S187" s="113"/>
      <c r="T187" s="113"/>
      <c r="U187" s="114"/>
    </row>
    <row r="188" spans="1:21" x14ac:dyDescent="0.3">
      <c r="A188" s="76" t="s">
        <v>21</v>
      </c>
      <c r="B188" s="154"/>
      <c r="C188" s="155"/>
      <c r="D188" s="155"/>
      <c r="E188" s="155"/>
      <c r="F188" s="155"/>
      <c r="G188" s="155"/>
      <c r="H188" s="156"/>
      <c r="I188" s="77">
        <v>0</v>
      </c>
      <c r="J188" s="105">
        <v>0</v>
      </c>
      <c r="K188" s="11">
        <f t="shared" si="12"/>
        <v>0</v>
      </c>
      <c r="L188" s="11">
        <f t="shared" si="14"/>
        <v>0</v>
      </c>
      <c r="M188" s="11">
        <f>K188+L188</f>
        <v>0</v>
      </c>
      <c r="N188" s="113"/>
      <c r="O188" s="113"/>
      <c r="P188" s="113"/>
      <c r="Q188" s="113"/>
      <c r="R188" s="113"/>
      <c r="S188" s="113"/>
      <c r="T188" s="113"/>
      <c r="U188" s="114"/>
    </row>
    <row r="189" spans="1:21" x14ac:dyDescent="0.3">
      <c r="A189" s="1"/>
      <c r="B189" s="1"/>
      <c r="C189" s="1"/>
      <c r="D189" s="21"/>
      <c r="E189" s="1"/>
      <c r="F189" s="1"/>
      <c r="G189" s="1"/>
      <c r="H189" s="1"/>
      <c r="I189" s="1"/>
      <c r="J189" s="1"/>
      <c r="K189" s="20"/>
      <c r="N189" s="113"/>
      <c r="O189" s="113"/>
      <c r="P189" s="113"/>
      <c r="Q189" s="113"/>
      <c r="R189" s="113"/>
      <c r="S189" s="113"/>
      <c r="T189" s="113"/>
      <c r="U189" s="114"/>
    </row>
    <row r="190" spans="1:21" x14ac:dyDescent="0.3">
      <c r="A190" s="1"/>
      <c r="B190" s="19" t="s">
        <v>36</v>
      </c>
      <c r="C190" s="1"/>
      <c r="D190" s="21"/>
      <c r="E190" s="1"/>
      <c r="F190" s="1"/>
      <c r="G190" s="1"/>
      <c r="H190" s="1"/>
      <c r="I190" s="1"/>
      <c r="J190" s="1"/>
      <c r="K190" s="20"/>
      <c r="N190" s="113"/>
      <c r="O190" s="113"/>
      <c r="P190" s="113"/>
      <c r="Q190" s="113"/>
      <c r="R190" s="113"/>
      <c r="S190" s="113"/>
      <c r="T190" s="113"/>
      <c r="U190" s="114"/>
    </row>
    <row r="191" spans="1:21" ht="39.6" x14ac:dyDescent="0.3">
      <c r="B191" s="166" t="s">
        <v>34</v>
      </c>
      <c r="C191" s="167"/>
      <c r="D191" s="167"/>
      <c r="E191" s="167"/>
      <c r="F191" s="167"/>
      <c r="G191" s="167"/>
      <c r="H191" s="168"/>
      <c r="I191" s="15" t="s">
        <v>35</v>
      </c>
      <c r="J191" s="15" t="s">
        <v>120</v>
      </c>
      <c r="K191" s="15" t="s">
        <v>29</v>
      </c>
      <c r="L191" s="15" t="s">
        <v>30</v>
      </c>
      <c r="M191" s="16" t="s">
        <v>9</v>
      </c>
      <c r="N191" s="113"/>
      <c r="O191" s="113"/>
      <c r="P191" s="113"/>
      <c r="Q191" s="113"/>
      <c r="R191" s="113"/>
      <c r="S191" s="113"/>
      <c r="T191" s="113"/>
      <c r="U191" s="114"/>
    </row>
    <row r="192" spans="1:21" x14ac:dyDescent="0.3">
      <c r="A192" s="76" t="s">
        <v>10</v>
      </c>
      <c r="B192" s="154"/>
      <c r="C192" s="155"/>
      <c r="D192" s="155"/>
      <c r="E192" s="155"/>
      <c r="F192" s="155"/>
      <c r="G192" s="155"/>
      <c r="H192" s="156"/>
      <c r="I192" s="77">
        <v>0</v>
      </c>
      <c r="J192" s="105">
        <v>1</v>
      </c>
      <c r="K192" s="11">
        <f>ROUND(I192*$H$173*J192,0)</f>
        <v>0</v>
      </c>
      <c r="L192" s="11">
        <f>ROUND((I192*$H$173)-K192,0)</f>
        <v>0</v>
      </c>
      <c r="M192" s="11">
        <f>K192+L192</f>
        <v>0</v>
      </c>
      <c r="N192" s="113"/>
      <c r="O192" s="113"/>
      <c r="P192" s="113"/>
      <c r="Q192" s="113"/>
      <c r="R192" s="113"/>
      <c r="S192" s="113"/>
      <c r="T192" s="113"/>
      <c r="U192" s="114"/>
    </row>
    <row r="193" spans="1:21" x14ac:dyDescent="0.3">
      <c r="A193" s="76" t="s">
        <v>11</v>
      </c>
      <c r="B193" s="154"/>
      <c r="C193" s="155"/>
      <c r="D193" s="155"/>
      <c r="E193" s="155"/>
      <c r="F193" s="155"/>
      <c r="G193" s="155"/>
      <c r="H193" s="156"/>
      <c r="I193" s="77">
        <v>0</v>
      </c>
      <c r="J193" s="105">
        <v>1</v>
      </c>
      <c r="K193" s="11">
        <f t="shared" ref="K193:K199" si="15">ROUND(I193*$H$173*J193,0)</f>
        <v>0</v>
      </c>
      <c r="L193" s="11">
        <f t="shared" ref="L193:L199" si="16">ROUND((I193*$H$173)-K193,0)</f>
        <v>0</v>
      </c>
      <c r="M193" s="11">
        <f t="shared" ref="M193:M199" si="17">K193+L193</f>
        <v>0</v>
      </c>
      <c r="N193" s="113"/>
      <c r="O193" s="113"/>
      <c r="P193" s="113"/>
      <c r="Q193" s="113"/>
      <c r="R193" s="113"/>
      <c r="S193" s="113"/>
      <c r="T193" s="113"/>
      <c r="U193" s="114"/>
    </row>
    <row r="194" spans="1:21" x14ac:dyDescent="0.3">
      <c r="A194" s="76" t="s">
        <v>12</v>
      </c>
      <c r="B194" s="154"/>
      <c r="C194" s="155"/>
      <c r="D194" s="155"/>
      <c r="E194" s="155"/>
      <c r="F194" s="155"/>
      <c r="G194" s="155"/>
      <c r="H194" s="156"/>
      <c r="I194" s="77">
        <v>0</v>
      </c>
      <c r="J194" s="105">
        <v>0</v>
      </c>
      <c r="K194" s="11">
        <f t="shared" si="15"/>
        <v>0</v>
      </c>
      <c r="L194" s="11">
        <f t="shared" si="16"/>
        <v>0</v>
      </c>
      <c r="M194" s="11">
        <f t="shared" si="17"/>
        <v>0</v>
      </c>
      <c r="N194" s="113"/>
      <c r="O194" s="113"/>
      <c r="P194" s="113"/>
      <c r="Q194" s="113"/>
      <c r="R194" s="113"/>
      <c r="S194" s="113"/>
      <c r="T194" s="113"/>
      <c r="U194" s="114"/>
    </row>
    <row r="195" spans="1:21" x14ac:dyDescent="0.3">
      <c r="A195" s="76" t="s">
        <v>13</v>
      </c>
      <c r="B195" s="154"/>
      <c r="C195" s="155"/>
      <c r="D195" s="155"/>
      <c r="E195" s="155"/>
      <c r="F195" s="155"/>
      <c r="G195" s="155"/>
      <c r="H195" s="156"/>
      <c r="I195" s="77">
        <v>0</v>
      </c>
      <c r="J195" s="105">
        <v>0</v>
      </c>
      <c r="K195" s="11">
        <f t="shared" si="15"/>
        <v>0</v>
      </c>
      <c r="L195" s="11">
        <f t="shared" si="16"/>
        <v>0</v>
      </c>
      <c r="M195" s="11">
        <f t="shared" si="17"/>
        <v>0</v>
      </c>
      <c r="N195" s="113"/>
      <c r="O195" s="113"/>
      <c r="P195" s="113"/>
      <c r="Q195" s="113"/>
      <c r="R195" s="113"/>
      <c r="S195" s="113"/>
      <c r="T195" s="113"/>
      <c r="U195" s="114"/>
    </row>
    <row r="196" spans="1:21" x14ac:dyDescent="0.3">
      <c r="A196" s="76" t="s">
        <v>14</v>
      </c>
      <c r="B196" s="154"/>
      <c r="C196" s="155"/>
      <c r="D196" s="155"/>
      <c r="E196" s="155"/>
      <c r="F196" s="155"/>
      <c r="G196" s="155"/>
      <c r="H196" s="156"/>
      <c r="I196" s="77">
        <v>0</v>
      </c>
      <c r="J196" s="105">
        <v>0</v>
      </c>
      <c r="K196" s="11">
        <f t="shared" si="15"/>
        <v>0</v>
      </c>
      <c r="L196" s="11">
        <f t="shared" si="16"/>
        <v>0</v>
      </c>
      <c r="M196" s="11">
        <f t="shared" si="17"/>
        <v>0</v>
      </c>
      <c r="N196" s="113"/>
      <c r="O196" s="113"/>
      <c r="P196" s="113"/>
      <c r="Q196" s="113"/>
      <c r="R196" s="113"/>
      <c r="S196" s="113"/>
      <c r="T196" s="113"/>
      <c r="U196" s="114"/>
    </row>
    <row r="197" spans="1:21" x14ac:dyDescent="0.3">
      <c r="A197" s="76" t="s">
        <v>15</v>
      </c>
      <c r="B197" s="154"/>
      <c r="C197" s="155"/>
      <c r="D197" s="155"/>
      <c r="E197" s="155"/>
      <c r="F197" s="155"/>
      <c r="G197" s="155"/>
      <c r="H197" s="156"/>
      <c r="I197" s="77">
        <v>0</v>
      </c>
      <c r="J197" s="105">
        <v>0</v>
      </c>
      <c r="K197" s="11">
        <f t="shared" si="15"/>
        <v>0</v>
      </c>
      <c r="L197" s="11">
        <f t="shared" si="16"/>
        <v>0</v>
      </c>
      <c r="M197" s="11">
        <f t="shared" si="17"/>
        <v>0</v>
      </c>
      <c r="N197" s="113"/>
      <c r="O197" s="113"/>
      <c r="P197" s="113"/>
      <c r="Q197" s="113"/>
      <c r="R197" s="113"/>
      <c r="S197" s="113"/>
      <c r="T197" s="113"/>
      <c r="U197" s="114"/>
    </row>
    <row r="198" spans="1:21" x14ac:dyDescent="0.3">
      <c r="A198" s="76" t="s">
        <v>16</v>
      </c>
      <c r="B198" s="154"/>
      <c r="C198" s="155"/>
      <c r="D198" s="155"/>
      <c r="E198" s="155"/>
      <c r="F198" s="155"/>
      <c r="G198" s="155"/>
      <c r="H198" s="156"/>
      <c r="I198" s="77">
        <v>0</v>
      </c>
      <c r="J198" s="105">
        <v>0</v>
      </c>
      <c r="K198" s="11">
        <f t="shared" si="15"/>
        <v>0</v>
      </c>
      <c r="L198" s="11">
        <f t="shared" si="16"/>
        <v>0</v>
      </c>
      <c r="M198" s="11">
        <f t="shared" si="17"/>
        <v>0</v>
      </c>
      <c r="N198" s="113"/>
      <c r="O198" s="113"/>
      <c r="P198" s="113"/>
      <c r="Q198" s="113"/>
      <c r="R198" s="113"/>
      <c r="S198" s="113"/>
      <c r="T198" s="113"/>
      <c r="U198" s="114"/>
    </row>
    <row r="199" spans="1:21" x14ac:dyDescent="0.3">
      <c r="A199" s="85" t="s">
        <v>17</v>
      </c>
      <c r="B199" s="173"/>
      <c r="C199" s="174"/>
      <c r="D199" s="174"/>
      <c r="E199" s="174"/>
      <c r="F199" s="174"/>
      <c r="G199" s="174"/>
      <c r="H199" s="175"/>
      <c r="I199" s="86">
        <v>0</v>
      </c>
      <c r="J199" s="106">
        <v>0</v>
      </c>
      <c r="K199" s="11">
        <f t="shared" si="15"/>
        <v>0</v>
      </c>
      <c r="L199" s="11">
        <f t="shared" si="16"/>
        <v>0</v>
      </c>
      <c r="M199" s="87">
        <f t="shared" si="17"/>
        <v>0</v>
      </c>
      <c r="N199" s="113"/>
      <c r="O199" s="113"/>
      <c r="P199" s="113"/>
      <c r="Q199" s="113"/>
      <c r="R199" s="113"/>
      <c r="S199" s="113"/>
      <c r="T199" s="113"/>
      <c r="U199" s="114"/>
    </row>
    <row r="200" spans="1:21" x14ac:dyDescent="0.3">
      <c r="A200" s="90"/>
      <c r="B200" s="171"/>
      <c r="C200" s="172"/>
      <c r="D200" s="172"/>
      <c r="E200" s="172"/>
      <c r="F200" s="172"/>
      <c r="G200" s="172"/>
      <c r="H200" s="172"/>
      <c r="I200" s="91"/>
      <c r="J200" s="107"/>
      <c r="K200" s="92"/>
      <c r="L200" s="92"/>
      <c r="M200" s="92"/>
      <c r="N200" s="113"/>
      <c r="O200" s="113"/>
      <c r="P200" s="113"/>
      <c r="Q200" s="113"/>
      <c r="R200" s="113"/>
      <c r="S200" s="113"/>
      <c r="T200" s="113"/>
      <c r="U200" s="114"/>
    </row>
    <row r="201" spans="1:21" x14ac:dyDescent="0.3">
      <c r="A201" s="93"/>
      <c r="B201" s="97" t="s">
        <v>92</v>
      </c>
      <c r="C201" s="96"/>
      <c r="D201" s="96"/>
      <c r="E201" s="96"/>
      <c r="F201" s="96"/>
      <c r="G201" s="96"/>
      <c r="H201" s="96"/>
      <c r="I201" s="94"/>
      <c r="J201" s="108"/>
      <c r="K201" s="95"/>
      <c r="L201" s="95"/>
      <c r="M201" s="95"/>
      <c r="N201" s="113"/>
      <c r="O201" s="113"/>
      <c r="P201" s="113"/>
      <c r="Q201" s="113"/>
      <c r="R201" s="113"/>
      <c r="S201" s="113"/>
      <c r="T201" s="113"/>
      <c r="U201" s="114"/>
    </row>
    <row r="202" spans="1:21" x14ac:dyDescent="0.3">
      <c r="A202" s="98" t="s">
        <v>10</v>
      </c>
      <c r="B202" s="182"/>
      <c r="C202" s="183"/>
      <c r="D202" s="183"/>
      <c r="E202" s="183"/>
      <c r="F202" s="183"/>
      <c r="G202" s="183"/>
      <c r="H202" s="184"/>
      <c r="I202" s="88">
        <v>0</v>
      </c>
      <c r="J202" s="109">
        <v>0</v>
      </c>
      <c r="K202" s="89">
        <f>ROUND($I$202*$H$173*J202,0)</f>
        <v>0</v>
      </c>
      <c r="L202" s="89">
        <f>ROUND((I202*$H$173)-K202,0)</f>
        <v>0</v>
      </c>
      <c r="M202" s="89">
        <f>K202+L202</f>
        <v>0</v>
      </c>
      <c r="N202" s="113"/>
      <c r="O202" s="113"/>
      <c r="P202" s="113"/>
      <c r="Q202" s="113"/>
      <c r="R202" s="113"/>
      <c r="S202" s="113"/>
      <c r="T202" s="113"/>
      <c r="U202" s="114"/>
    </row>
    <row r="203" spans="1:21" x14ac:dyDescent="0.3">
      <c r="A203" s="80" t="s">
        <v>11</v>
      </c>
      <c r="B203" s="154"/>
      <c r="C203" s="155"/>
      <c r="D203" s="155"/>
      <c r="E203" s="155"/>
      <c r="F203" s="155"/>
      <c r="G203" s="155"/>
      <c r="H203" s="156"/>
      <c r="I203" s="77">
        <v>0</v>
      </c>
      <c r="J203" s="105">
        <v>0</v>
      </c>
      <c r="K203" s="89">
        <f>ROUND($I$203*$H$173*J203,0)</f>
        <v>0</v>
      </c>
      <c r="L203" s="89">
        <f>ROUND((I203*$H$173)-K203,0)</f>
        <v>0</v>
      </c>
      <c r="M203" s="11">
        <f>K203+L203</f>
        <v>0</v>
      </c>
      <c r="N203" s="113"/>
      <c r="O203" s="113"/>
      <c r="P203" s="113"/>
      <c r="Q203" s="113"/>
      <c r="R203" s="113"/>
      <c r="S203" s="113"/>
      <c r="T203" s="113"/>
      <c r="U203" s="114"/>
    </row>
    <row r="204" spans="1:21" x14ac:dyDescent="0.3">
      <c r="A204" s="1"/>
      <c r="B204" s="1"/>
      <c r="C204" s="1"/>
      <c r="D204" s="21"/>
      <c r="E204" s="1"/>
      <c r="F204" s="1"/>
      <c r="G204" s="1"/>
      <c r="H204" s="1"/>
      <c r="I204" s="1"/>
      <c r="J204" s="1"/>
      <c r="K204" s="20"/>
      <c r="N204" s="113"/>
      <c r="O204" s="113"/>
      <c r="P204" s="113"/>
      <c r="Q204" s="113"/>
      <c r="R204" s="113"/>
      <c r="S204" s="113"/>
      <c r="T204" s="113"/>
      <c r="U204" s="114"/>
    </row>
    <row r="205" spans="1:21" x14ac:dyDescent="0.3">
      <c r="A205" s="1"/>
      <c r="B205" s="1"/>
      <c r="C205" s="1"/>
      <c r="D205" s="21"/>
      <c r="E205" s="1"/>
      <c r="F205" s="1"/>
      <c r="G205" s="1"/>
      <c r="H205" s="1"/>
      <c r="I205" s="1"/>
      <c r="J205" s="1"/>
      <c r="K205" s="15" t="s">
        <v>29</v>
      </c>
      <c r="L205" s="15" t="s">
        <v>30</v>
      </c>
      <c r="M205" s="16" t="s">
        <v>9</v>
      </c>
      <c r="N205" s="113"/>
      <c r="O205" s="113"/>
      <c r="P205" s="113"/>
      <c r="Q205" s="113"/>
      <c r="R205" s="113"/>
      <c r="S205" s="113"/>
      <c r="T205" s="113"/>
      <c r="U205" s="114"/>
    </row>
    <row r="206" spans="1:21" x14ac:dyDescent="0.3">
      <c r="A206" s="18"/>
      <c r="B206" s="176" t="s">
        <v>93</v>
      </c>
      <c r="C206" s="176"/>
      <c r="D206" s="176"/>
      <c r="E206" s="176"/>
      <c r="F206" s="176"/>
      <c r="G206" s="176"/>
      <c r="H206" s="176"/>
      <c r="I206" s="176"/>
      <c r="J206" s="177"/>
      <c r="K206" s="37">
        <f>SUM(K192:K199,K177:K188)</f>
        <v>500</v>
      </c>
      <c r="L206" s="37">
        <f>SUM(L192:L199,L177:L188)</f>
        <v>6000</v>
      </c>
      <c r="M206" s="37">
        <f>SUM(M192:M199,M177:M188)</f>
        <v>6500</v>
      </c>
      <c r="N206" s="113"/>
      <c r="O206" s="113"/>
      <c r="P206" s="113"/>
      <c r="Q206" s="113"/>
      <c r="R206" s="113"/>
      <c r="S206" s="113"/>
      <c r="T206" s="113"/>
      <c r="U206" s="114"/>
    </row>
    <row r="207" spans="1:21" x14ac:dyDescent="0.3">
      <c r="A207" s="18"/>
      <c r="B207" s="176" t="s">
        <v>44</v>
      </c>
      <c r="C207" s="176"/>
      <c r="D207" s="176"/>
      <c r="E207" s="176"/>
      <c r="F207" s="176"/>
      <c r="G207" s="176"/>
      <c r="H207" s="176"/>
      <c r="I207" s="176"/>
      <c r="J207" s="177"/>
      <c r="K207" s="37">
        <f>SUM(K192:K203,K177:K188)</f>
        <v>500</v>
      </c>
      <c r="L207" s="37">
        <f>SUM(L192:L203,L177:L188)</f>
        <v>6000</v>
      </c>
      <c r="M207" s="37">
        <f>SUM(M192:M203,M177:M188)</f>
        <v>6500</v>
      </c>
      <c r="N207" s="113"/>
      <c r="O207" s="113"/>
      <c r="P207" s="113"/>
      <c r="Q207" s="113"/>
      <c r="R207" s="113"/>
      <c r="S207" s="113"/>
      <c r="T207" s="113"/>
      <c r="U207" s="114"/>
    </row>
    <row r="208" spans="1:21" x14ac:dyDescent="0.3">
      <c r="N208" s="113"/>
      <c r="O208" s="113"/>
      <c r="P208" s="113"/>
      <c r="Q208" s="113"/>
      <c r="R208" s="113"/>
      <c r="S208" s="113"/>
      <c r="T208" s="113"/>
      <c r="U208" s="114"/>
    </row>
    <row r="209" spans="1:21" ht="15" thickBot="1" x14ac:dyDescent="0.35">
      <c r="A209" s="62"/>
      <c r="B209" s="64" t="s">
        <v>130</v>
      </c>
      <c r="C209" s="63"/>
      <c r="D209" s="63"/>
      <c r="E209" s="63"/>
      <c r="F209" s="63"/>
      <c r="G209" s="63"/>
      <c r="H209" s="63"/>
      <c r="I209" s="63"/>
      <c r="J209" s="63"/>
      <c r="K209" s="61"/>
      <c r="L209" s="61"/>
      <c r="M209" s="61"/>
      <c r="N209" s="113"/>
      <c r="O209" s="113"/>
      <c r="P209" s="113"/>
      <c r="Q209" s="113"/>
      <c r="R209" s="113"/>
      <c r="S209" s="113"/>
      <c r="T209" s="113"/>
      <c r="U209" s="114"/>
    </row>
    <row r="210" spans="1:21" ht="15" hidden="1" thickTop="1" x14ac:dyDescent="0.3">
      <c r="A210" s="1"/>
      <c r="B210" s="19"/>
      <c r="C210" s="1"/>
      <c r="D210" s="1"/>
      <c r="E210" s="1"/>
      <c r="F210" s="1"/>
      <c r="G210" s="1"/>
      <c r="H210" s="1"/>
      <c r="I210" s="1"/>
      <c r="J210" s="1"/>
      <c r="K210" s="23"/>
      <c r="N210" s="113"/>
      <c r="O210" s="113"/>
      <c r="P210" s="113"/>
      <c r="Q210" s="113"/>
      <c r="R210" s="113"/>
      <c r="S210" s="113"/>
      <c r="T210" s="113"/>
      <c r="U210" s="114"/>
    </row>
    <row r="211" spans="1:21" hidden="1" x14ac:dyDescent="0.3">
      <c r="A211" s="1"/>
      <c r="B211" s="160" t="s">
        <v>32</v>
      </c>
      <c r="C211" s="161"/>
      <c r="D211" s="161"/>
      <c r="E211" s="161"/>
      <c r="F211" s="161"/>
      <c r="G211" s="161"/>
      <c r="H211" s="38">
        <f>G14</f>
        <v>1</v>
      </c>
      <c r="I211" s="38"/>
      <c r="J211" s="1"/>
      <c r="K211" s="20"/>
      <c r="N211" s="113"/>
      <c r="O211" s="113"/>
      <c r="P211" s="113"/>
      <c r="Q211" s="113"/>
      <c r="R211" s="113"/>
      <c r="S211" s="113"/>
      <c r="T211" s="113"/>
      <c r="U211" s="114"/>
    </row>
    <row r="212" spans="1:21" hidden="1" x14ac:dyDescent="0.3">
      <c r="A212" s="1"/>
      <c r="B212" s="1"/>
      <c r="C212" s="1"/>
      <c r="D212" s="21"/>
      <c r="E212" s="1"/>
      <c r="F212" s="1"/>
      <c r="G212" s="1"/>
      <c r="H212" s="1"/>
      <c r="I212" s="1"/>
      <c r="J212" s="1"/>
      <c r="K212" s="20"/>
      <c r="N212" s="113"/>
      <c r="O212" s="113"/>
      <c r="P212" s="113"/>
      <c r="Q212" s="113"/>
      <c r="R212" s="113"/>
      <c r="S212" s="113"/>
      <c r="T212" s="113"/>
      <c r="U212" s="114"/>
    </row>
    <row r="213" spans="1:21" hidden="1" x14ac:dyDescent="0.3">
      <c r="A213" s="1"/>
      <c r="B213" s="19" t="s">
        <v>33</v>
      </c>
      <c r="C213" s="1"/>
      <c r="D213" s="21"/>
      <c r="E213" s="1"/>
      <c r="F213" s="1"/>
      <c r="G213" s="1"/>
      <c r="H213" s="1"/>
      <c r="I213" s="1"/>
      <c r="J213" s="1"/>
      <c r="K213" s="20"/>
      <c r="N213" s="113"/>
      <c r="O213" s="113"/>
      <c r="P213" s="113"/>
      <c r="Q213" s="113"/>
      <c r="R213" s="113"/>
      <c r="S213" s="113"/>
      <c r="T213" s="113"/>
      <c r="U213" s="114"/>
    </row>
    <row r="214" spans="1:21" ht="39.6" hidden="1" x14ac:dyDescent="0.3">
      <c r="B214" s="166" t="s">
        <v>34</v>
      </c>
      <c r="C214" s="169"/>
      <c r="D214" s="169"/>
      <c r="E214" s="169"/>
      <c r="F214" s="169"/>
      <c r="G214" s="169"/>
      <c r="H214" s="170"/>
      <c r="I214" s="15" t="s">
        <v>37</v>
      </c>
      <c r="J214" s="15" t="s">
        <v>120</v>
      </c>
      <c r="K214" s="15" t="s">
        <v>29</v>
      </c>
      <c r="L214" s="15" t="s">
        <v>30</v>
      </c>
      <c r="M214" s="16" t="s">
        <v>9</v>
      </c>
      <c r="N214" s="113"/>
      <c r="O214" s="113"/>
      <c r="P214" s="113"/>
      <c r="Q214" s="113"/>
      <c r="R214" s="113"/>
      <c r="S214" s="113"/>
      <c r="T214" s="113"/>
      <c r="U214" s="114"/>
    </row>
    <row r="215" spans="1:21" hidden="1" x14ac:dyDescent="0.3">
      <c r="A215" s="76" t="s">
        <v>10</v>
      </c>
      <c r="B215" s="154"/>
      <c r="C215" s="155"/>
      <c r="D215" s="155"/>
      <c r="E215" s="155"/>
      <c r="F215" s="155"/>
      <c r="G215" s="155"/>
      <c r="H215" s="156"/>
      <c r="I215" s="77">
        <v>0</v>
      </c>
      <c r="J215" s="105">
        <v>0</v>
      </c>
      <c r="K215" s="11">
        <f>ROUND(I215*J215,0)</f>
        <v>0</v>
      </c>
      <c r="L215" s="11">
        <f>ROUND(I215-K215,0)</f>
        <v>0</v>
      </c>
      <c r="M215" s="11">
        <f>K215+L215</f>
        <v>0</v>
      </c>
      <c r="N215" s="113"/>
      <c r="O215" s="113"/>
      <c r="P215" s="113"/>
      <c r="Q215" s="113"/>
      <c r="R215" s="113"/>
      <c r="S215" s="113"/>
      <c r="T215" s="113"/>
      <c r="U215" s="114"/>
    </row>
    <row r="216" spans="1:21" hidden="1" x14ac:dyDescent="0.3">
      <c r="A216" s="76" t="s">
        <v>11</v>
      </c>
      <c r="B216" s="154"/>
      <c r="C216" s="155"/>
      <c r="D216" s="155"/>
      <c r="E216" s="155"/>
      <c r="F216" s="155"/>
      <c r="G216" s="155"/>
      <c r="H216" s="156"/>
      <c r="I216" s="77">
        <v>0</v>
      </c>
      <c r="J216" s="105">
        <v>0</v>
      </c>
      <c r="K216" s="11">
        <f>ROUND(I216*J216,0)</f>
        <v>0</v>
      </c>
      <c r="L216" s="11">
        <f>ROUND(I216-K216,0)</f>
        <v>0</v>
      </c>
      <c r="M216" s="11">
        <f t="shared" ref="M216:M223" si="18">K216+L216</f>
        <v>0</v>
      </c>
      <c r="N216" s="113"/>
      <c r="O216" s="113"/>
      <c r="P216" s="113"/>
      <c r="Q216" s="113"/>
      <c r="R216" s="113"/>
      <c r="S216" s="113"/>
      <c r="T216" s="113"/>
      <c r="U216" s="114"/>
    </row>
    <row r="217" spans="1:21" hidden="1" x14ac:dyDescent="0.3">
      <c r="A217" s="76" t="s">
        <v>12</v>
      </c>
      <c r="B217" s="154"/>
      <c r="C217" s="155"/>
      <c r="D217" s="155"/>
      <c r="E217" s="155"/>
      <c r="F217" s="155"/>
      <c r="G217" s="155"/>
      <c r="H217" s="156"/>
      <c r="I217" s="77">
        <v>0</v>
      </c>
      <c r="J217" s="105">
        <v>0</v>
      </c>
      <c r="K217" s="11">
        <f>ROUND(I217*J217,0)</f>
        <v>0</v>
      </c>
      <c r="L217" s="11">
        <f t="shared" ref="L217:L222" si="19">ROUND(I217-K217,0)</f>
        <v>0</v>
      </c>
      <c r="M217" s="11">
        <f t="shared" si="18"/>
        <v>0</v>
      </c>
      <c r="N217" s="113"/>
      <c r="O217" s="113"/>
      <c r="P217" s="113"/>
      <c r="Q217" s="113"/>
      <c r="R217" s="113"/>
      <c r="S217" s="113"/>
      <c r="T217" s="113"/>
      <c r="U217" s="114"/>
    </row>
    <row r="218" spans="1:21" hidden="1" x14ac:dyDescent="0.3">
      <c r="A218" s="76" t="s">
        <v>13</v>
      </c>
      <c r="B218" s="154"/>
      <c r="C218" s="155"/>
      <c r="D218" s="155"/>
      <c r="E218" s="155"/>
      <c r="F218" s="155"/>
      <c r="G218" s="155"/>
      <c r="H218" s="156"/>
      <c r="I218" s="77">
        <v>0</v>
      </c>
      <c r="J218" s="105">
        <v>0</v>
      </c>
      <c r="K218" s="11">
        <f t="shared" ref="K218:K223" si="20">ROUND(I218*J218,0)</f>
        <v>0</v>
      </c>
      <c r="L218" s="11">
        <f t="shared" si="19"/>
        <v>0</v>
      </c>
      <c r="M218" s="11">
        <f t="shared" ref="M218:M221" si="21">K218+L218</f>
        <v>0</v>
      </c>
      <c r="N218" s="113"/>
      <c r="O218" s="113"/>
      <c r="P218" s="113"/>
      <c r="Q218" s="113"/>
      <c r="R218" s="113"/>
      <c r="S218" s="113"/>
      <c r="T218" s="113"/>
      <c r="U218" s="114"/>
    </row>
    <row r="219" spans="1:21" hidden="1" x14ac:dyDescent="0.3">
      <c r="A219" s="76" t="s">
        <v>14</v>
      </c>
      <c r="B219" s="154"/>
      <c r="C219" s="155"/>
      <c r="D219" s="155"/>
      <c r="E219" s="155"/>
      <c r="F219" s="155"/>
      <c r="G219" s="155"/>
      <c r="H219" s="156"/>
      <c r="I219" s="77">
        <v>0</v>
      </c>
      <c r="J219" s="105">
        <v>0</v>
      </c>
      <c r="K219" s="11">
        <f t="shared" si="20"/>
        <v>0</v>
      </c>
      <c r="L219" s="11">
        <f t="shared" si="19"/>
        <v>0</v>
      </c>
      <c r="M219" s="11">
        <f t="shared" si="21"/>
        <v>0</v>
      </c>
      <c r="N219" s="113"/>
      <c r="O219" s="113"/>
      <c r="P219" s="113"/>
      <c r="Q219" s="113"/>
      <c r="R219" s="113"/>
      <c r="S219" s="113"/>
      <c r="T219" s="113"/>
      <c r="U219" s="114"/>
    </row>
    <row r="220" spans="1:21" hidden="1" x14ac:dyDescent="0.3">
      <c r="A220" s="76" t="s">
        <v>15</v>
      </c>
      <c r="B220" s="154"/>
      <c r="C220" s="155"/>
      <c r="D220" s="155"/>
      <c r="E220" s="155"/>
      <c r="F220" s="155"/>
      <c r="G220" s="155"/>
      <c r="H220" s="156"/>
      <c r="I220" s="77">
        <v>0</v>
      </c>
      <c r="J220" s="105">
        <v>0</v>
      </c>
      <c r="K220" s="11">
        <f t="shared" si="20"/>
        <v>0</v>
      </c>
      <c r="L220" s="11">
        <f t="shared" si="19"/>
        <v>0</v>
      </c>
      <c r="M220" s="11">
        <f t="shared" si="21"/>
        <v>0</v>
      </c>
      <c r="N220" s="113"/>
      <c r="O220" s="113"/>
      <c r="P220" s="113"/>
      <c r="Q220" s="113"/>
      <c r="R220" s="113"/>
      <c r="S220" s="113"/>
      <c r="T220" s="113"/>
      <c r="U220" s="114"/>
    </row>
    <row r="221" spans="1:21" hidden="1" x14ac:dyDescent="0.3">
      <c r="A221" s="76" t="s">
        <v>16</v>
      </c>
      <c r="B221" s="154"/>
      <c r="C221" s="155"/>
      <c r="D221" s="155"/>
      <c r="E221" s="155"/>
      <c r="F221" s="155"/>
      <c r="G221" s="155"/>
      <c r="H221" s="156"/>
      <c r="I221" s="77">
        <v>0</v>
      </c>
      <c r="J221" s="105">
        <v>0</v>
      </c>
      <c r="K221" s="11">
        <f t="shared" si="20"/>
        <v>0</v>
      </c>
      <c r="L221" s="11">
        <f t="shared" si="19"/>
        <v>0</v>
      </c>
      <c r="M221" s="11">
        <f t="shared" si="21"/>
        <v>0</v>
      </c>
      <c r="N221" s="113"/>
      <c r="O221" s="113"/>
      <c r="P221" s="113"/>
      <c r="Q221" s="113"/>
      <c r="R221" s="113"/>
      <c r="S221" s="113"/>
      <c r="T221" s="113"/>
      <c r="U221" s="114"/>
    </row>
    <row r="222" spans="1:21" hidden="1" x14ac:dyDescent="0.3">
      <c r="A222" s="76" t="s">
        <v>17</v>
      </c>
      <c r="B222" s="154"/>
      <c r="C222" s="155"/>
      <c r="D222" s="155"/>
      <c r="E222" s="155"/>
      <c r="F222" s="155"/>
      <c r="G222" s="155"/>
      <c r="H222" s="156"/>
      <c r="I222" s="77">
        <v>0</v>
      </c>
      <c r="J222" s="105">
        <v>0</v>
      </c>
      <c r="K222" s="11">
        <f t="shared" si="20"/>
        <v>0</v>
      </c>
      <c r="L222" s="11">
        <f t="shared" si="19"/>
        <v>0</v>
      </c>
      <c r="M222" s="11">
        <f t="shared" si="18"/>
        <v>0</v>
      </c>
      <c r="N222" s="113"/>
      <c r="O222" s="113"/>
      <c r="P222" s="113"/>
      <c r="Q222" s="113"/>
      <c r="R222" s="113"/>
      <c r="S222" s="113"/>
      <c r="T222" s="113"/>
      <c r="U222" s="114"/>
    </row>
    <row r="223" spans="1:21" hidden="1" x14ac:dyDescent="0.3">
      <c r="A223" s="76" t="s">
        <v>18</v>
      </c>
      <c r="B223" s="154"/>
      <c r="C223" s="155"/>
      <c r="D223" s="155"/>
      <c r="E223" s="155"/>
      <c r="F223" s="155"/>
      <c r="G223" s="155"/>
      <c r="H223" s="156"/>
      <c r="I223" s="77">
        <v>0</v>
      </c>
      <c r="J223" s="105">
        <v>0</v>
      </c>
      <c r="K223" s="11">
        <f t="shared" si="20"/>
        <v>0</v>
      </c>
      <c r="L223" s="11">
        <f>ROUND(I223-K223,0)</f>
        <v>0</v>
      </c>
      <c r="M223" s="11">
        <f t="shared" si="18"/>
        <v>0</v>
      </c>
      <c r="N223" s="113"/>
      <c r="O223" s="113"/>
      <c r="P223" s="113"/>
      <c r="Q223" s="113"/>
      <c r="R223" s="113"/>
      <c r="S223" s="113"/>
      <c r="T223" s="113"/>
      <c r="U223" s="114"/>
    </row>
    <row r="224" spans="1:21" hidden="1" x14ac:dyDescent="0.3">
      <c r="A224" s="1"/>
      <c r="B224" s="1"/>
      <c r="C224" s="1"/>
      <c r="D224" s="21"/>
      <c r="E224" s="1"/>
      <c r="F224" s="1"/>
      <c r="G224" s="1"/>
      <c r="H224" s="1"/>
      <c r="I224" s="1"/>
      <c r="J224" s="1"/>
      <c r="K224" s="20"/>
      <c r="N224" s="113"/>
      <c r="O224" s="113"/>
      <c r="P224" s="113"/>
      <c r="Q224" s="113"/>
      <c r="R224" s="113"/>
      <c r="S224" s="113"/>
      <c r="T224" s="113"/>
      <c r="U224" s="114"/>
    </row>
    <row r="225" spans="1:21" hidden="1" x14ac:dyDescent="0.3">
      <c r="A225" s="1"/>
      <c r="B225" s="19" t="s">
        <v>36</v>
      </c>
      <c r="C225" s="1"/>
      <c r="D225" s="21"/>
      <c r="E225" s="1"/>
      <c r="F225" s="1"/>
      <c r="G225" s="1"/>
      <c r="H225" s="1"/>
      <c r="I225" s="1"/>
      <c r="J225" s="1"/>
      <c r="K225" s="20"/>
      <c r="N225" s="113"/>
      <c r="O225" s="113"/>
      <c r="P225" s="113"/>
      <c r="Q225" s="113"/>
      <c r="R225" s="113"/>
      <c r="S225" s="113"/>
      <c r="T225" s="113"/>
      <c r="U225" s="114"/>
    </row>
    <row r="226" spans="1:21" ht="39.6" hidden="1" x14ac:dyDescent="0.3">
      <c r="B226" s="166" t="s">
        <v>34</v>
      </c>
      <c r="C226" s="169"/>
      <c r="D226" s="169"/>
      <c r="E226" s="169"/>
      <c r="F226" s="169"/>
      <c r="G226" s="169"/>
      <c r="H226" s="170"/>
      <c r="I226" s="15" t="s">
        <v>37</v>
      </c>
      <c r="J226" s="15" t="s">
        <v>120</v>
      </c>
      <c r="K226" s="15" t="s">
        <v>29</v>
      </c>
      <c r="L226" s="15" t="s">
        <v>30</v>
      </c>
      <c r="M226" s="16" t="s">
        <v>9</v>
      </c>
      <c r="N226" s="113"/>
      <c r="O226" s="113"/>
      <c r="P226" s="113"/>
      <c r="Q226" s="113"/>
      <c r="R226" s="113"/>
      <c r="S226" s="113"/>
      <c r="T226" s="113"/>
      <c r="U226" s="114"/>
    </row>
    <row r="227" spans="1:21" hidden="1" x14ac:dyDescent="0.3">
      <c r="A227" s="76" t="s">
        <v>10</v>
      </c>
      <c r="B227" s="154"/>
      <c r="C227" s="155"/>
      <c r="D227" s="155"/>
      <c r="E227" s="155"/>
      <c r="F227" s="155"/>
      <c r="G227" s="155"/>
      <c r="H227" s="156"/>
      <c r="I227" s="77">
        <v>0</v>
      </c>
      <c r="J227" s="110">
        <v>0</v>
      </c>
      <c r="K227" s="11">
        <f>ROUND(I227*$H$211*J227,0)</f>
        <v>0</v>
      </c>
      <c r="L227" s="11">
        <f>ROUND((I227*$H$211)-K227,0)</f>
        <v>0</v>
      </c>
      <c r="M227" s="11">
        <f>K227+L227</f>
        <v>0</v>
      </c>
      <c r="N227" s="113"/>
      <c r="O227" s="113"/>
      <c r="P227" s="113"/>
      <c r="Q227" s="113"/>
      <c r="R227" s="113"/>
      <c r="S227" s="113"/>
      <c r="T227" s="113"/>
      <c r="U227" s="114"/>
    </row>
    <row r="228" spans="1:21" hidden="1" x14ac:dyDescent="0.3">
      <c r="A228" s="76" t="s">
        <v>11</v>
      </c>
      <c r="B228" s="154"/>
      <c r="C228" s="155"/>
      <c r="D228" s="155"/>
      <c r="E228" s="155"/>
      <c r="F228" s="155"/>
      <c r="G228" s="155"/>
      <c r="H228" s="156"/>
      <c r="I228" s="77">
        <v>0</v>
      </c>
      <c r="J228" s="110">
        <v>0</v>
      </c>
      <c r="K228" s="11">
        <f>ROUND(I228*$H$211*J228,0)</f>
        <v>0</v>
      </c>
      <c r="L228" s="11">
        <f t="shared" ref="L228:L235" si="22">ROUND((I228*$H$211)-K228,0)</f>
        <v>0</v>
      </c>
      <c r="M228" s="11">
        <f t="shared" ref="M228:M235" si="23">K228+L228</f>
        <v>0</v>
      </c>
      <c r="N228" s="113"/>
      <c r="O228" s="113"/>
      <c r="P228" s="113"/>
      <c r="Q228" s="113"/>
      <c r="R228" s="113"/>
      <c r="S228" s="113"/>
      <c r="T228" s="113"/>
      <c r="U228" s="114"/>
    </row>
    <row r="229" spans="1:21" hidden="1" x14ac:dyDescent="0.3">
      <c r="A229" s="76" t="s">
        <v>12</v>
      </c>
      <c r="B229" s="154"/>
      <c r="C229" s="155"/>
      <c r="D229" s="155"/>
      <c r="E229" s="155"/>
      <c r="F229" s="155"/>
      <c r="G229" s="155"/>
      <c r="H229" s="156"/>
      <c r="I229" s="77">
        <v>0</v>
      </c>
      <c r="J229" s="110">
        <v>0</v>
      </c>
      <c r="K229" s="11">
        <f t="shared" ref="K229:K235" si="24">ROUND(I229*$H$211*J229,0)</f>
        <v>0</v>
      </c>
      <c r="L229" s="11">
        <f t="shared" si="22"/>
        <v>0</v>
      </c>
      <c r="M229" s="11">
        <f t="shared" si="23"/>
        <v>0</v>
      </c>
      <c r="N229" s="113"/>
      <c r="O229" s="113"/>
      <c r="P229" s="113"/>
      <c r="Q229" s="113"/>
      <c r="R229" s="113"/>
      <c r="S229" s="113"/>
      <c r="T229" s="113"/>
      <c r="U229" s="114"/>
    </row>
    <row r="230" spans="1:21" hidden="1" x14ac:dyDescent="0.3">
      <c r="A230" s="76" t="s">
        <v>13</v>
      </c>
      <c r="B230" s="154"/>
      <c r="C230" s="155"/>
      <c r="D230" s="155"/>
      <c r="E230" s="155"/>
      <c r="F230" s="155"/>
      <c r="G230" s="155"/>
      <c r="H230" s="156"/>
      <c r="I230" s="77">
        <v>0</v>
      </c>
      <c r="J230" s="110">
        <v>0</v>
      </c>
      <c r="K230" s="11">
        <f t="shared" si="24"/>
        <v>0</v>
      </c>
      <c r="L230" s="11">
        <f t="shared" si="22"/>
        <v>0</v>
      </c>
      <c r="M230" s="11">
        <f t="shared" ref="M230:M233" si="25">K230+L230</f>
        <v>0</v>
      </c>
      <c r="N230" s="113"/>
      <c r="O230" s="113"/>
      <c r="P230" s="113"/>
      <c r="Q230" s="113"/>
      <c r="R230" s="113"/>
      <c r="S230" s="113"/>
      <c r="T230" s="113"/>
      <c r="U230" s="114"/>
    </row>
    <row r="231" spans="1:21" hidden="1" x14ac:dyDescent="0.3">
      <c r="A231" s="76" t="s">
        <v>14</v>
      </c>
      <c r="B231" s="154"/>
      <c r="C231" s="155"/>
      <c r="D231" s="155"/>
      <c r="E231" s="155"/>
      <c r="F231" s="155"/>
      <c r="G231" s="155"/>
      <c r="H231" s="156"/>
      <c r="I231" s="77">
        <v>0</v>
      </c>
      <c r="J231" s="110">
        <v>0</v>
      </c>
      <c r="K231" s="11">
        <f t="shared" si="24"/>
        <v>0</v>
      </c>
      <c r="L231" s="11">
        <f t="shared" si="22"/>
        <v>0</v>
      </c>
      <c r="M231" s="11">
        <f t="shared" si="25"/>
        <v>0</v>
      </c>
      <c r="N231" s="113"/>
      <c r="O231" s="113"/>
      <c r="P231" s="113"/>
      <c r="Q231" s="113"/>
      <c r="R231" s="113"/>
      <c r="S231" s="113"/>
      <c r="T231" s="113"/>
      <c r="U231" s="114"/>
    </row>
    <row r="232" spans="1:21" hidden="1" x14ac:dyDescent="0.3">
      <c r="A232" s="76" t="s">
        <v>15</v>
      </c>
      <c r="B232" s="154"/>
      <c r="C232" s="155"/>
      <c r="D232" s="155"/>
      <c r="E232" s="155"/>
      <c r="F232" s="155"/>
      <c r="G232" s="155"/>
      <c r="H232" s="156"/>
      <c r="I232" s="77">
        <v>0</v>
      </c>
      <c r="J232" s="110">
        <v>0</v>
      </c>
      <c r="K232" s="11">
        <f t="shared" si="24"/>
        <v>0</v>
      </c>
      <c r="L232" s="11">
        <f t="shared" si="22"/>
        <v>0</v>
      </c>
      <c r="M232" s="11">
        <f t="shared" si="25"/>
        <v>0</v>
      </c>
      <c r="N232" s="113"/>
      <c r="O232" s="113"/>
      <c r="P232" s="113"/>
      <c r="Q232" s="113"/>
      <c r="R232" s="113"/>
      <c r="S232" s="113"/>
      <c r="T232" s="113"/>
      <c r="U232" s="114"/>
    </row>
    <row r="233" spans="1:21" hidden="1" x14ac:dyDescent="0.3">
      <c r="A233" s="76" t="s">
        <v>16</v>
      </c>
      <c r="B233" s="154"/>
      <c r="C233" s="155"/>
      <c r="D233" s="155"/>
      <c r="E233" s="155"/>
      <c r="F233" s="155"/>
      <c r="G233" s="155"/>
      <c r="H233" s="156"/>
      <c r="I233" s="77">
        <v>0</v>
      </c>
      <c r="J233" s="110">
        <v>0</v>
      </c>
      <c r="K233" s="11">
        <f t="shared" si="24"/>
        <v>0</v>
      </c>
      <c r="L233" s="11">
        <f t="shared" si="22"/>
        <v>0</v>
      </c>
      <c r="M233" s="11">
        <f t="shared" si="25"/>
        <v>0</v>
      </c>
      <c r="N233" s="113"/>
      <c r="O233" s="113"/>
      <c r="P233" s="113"/>
      <c r="Q233" s="113"/>
      <c r="R233" s="113"/>
      <c r="S233" s="113"/>
      <c r="T233" s="113"/>
      <c r="U233" s="114"/>
    </row>
    <row r="234" spans="1:21" hidden="1" x14ac:dyDescent="0.3">
      <c r="A234" s="76" t="s">
        <v>17</v>
      </c>
      <c r="B234" s="154"/>
      <c r="C234" s="155"/>
      <c r="D234" s="155"/>
      <c r="E234" s="155"/>
      <c r="F234" s="155"/>
      <c r="G234" s="155"/>
      <c r="H234" s="156"/>
      <c r="I234" s="77">
        <v>0</v>
      </c>
      <c r="J234" s="110">
        <v>0</v>
      </c>
      <c r="K234" s="11">
        <f t="shared" si="24"/>
        <v>0</v>
      </c>
      <c r="L234" s="11">
        <f t="shared" si="22"/>
        <v>0</v>
      </c>
      <c r="M234" s="11">
        <f t="shared" si="23"/>
        <v>0</v>
      </c>
      <c r="N234" s="113"/>
      <c r="O234" s="113"/>
      <c r="P234" s="113"/>
      <c r="Q234" s="113"/>
      <c r="R234" s="113"/>
      <c r="S234" s="113"/>
      <c r="T234" s="113"/>
      <c r="U234" s="114"/>
    </row>
    <row r="235" spans="1:21" hidden="1" x14ac:dyDescent="0.3">
      <c r="A235" s="76" t="s">
        <v>18</v>
      </c>
      <c r="B235" s="154"/>
      <c r="C235" s="155"/>
      <c r="D235" s="155"/>
      <c r="E235" s="155"/>
      <c r="F235" s="155"/>
      <c r="G235" s="155"/>
      <c r="H235" s="156"/>
      <c r="I235" s="77">
        <v>0</v>
      </c>
      <c r="J235" s="110">
        <v>0</v>
      </c>
      <c r="K235" s="11">
        <f t="shared" si="24"/>
        <v>0</v>
      </c>
      <c r="L235" s="11">
        <f t="shared" si="22"/>
        <v>0</v>
      </c>
      <c r="M235" s="11">
        <f t="shared" si="23"/>
        <v>0</v>
      </c>
      <c r="N235" s="113"/>
      <c r="O235" s="113"/>
      <c r="P235" s="113"/>
      <c r="Q235" s="113"/>
      <c r="R235" s="113"/>
      <c r="S235" s="113"/>
      <c r="T235" s="113"/>
      <c r="U235" s="114"/>
    </row>
    <row r="236" spans="1:21" ht="15" thickTop="1" x14ac:dyDescent="0.3">
      <c r="A236" s="1"/>
      <c r="B236" s="19"/>
      <c r="C236" s="1"/>
      <c r="D236" s="1"/>
      <c r="E236" s="1"/>
      <c r="F236" s="1"/>
      <c r="G236" s="1"/>
      <c r="H236" s="1"/>
      <c r="I236" s="1"/>
      <c r="J236" s="1"/>
      <c r="K236" s="23"/>
      <c r="N236" s="113"/>
      <c r="O236" s="113"/>
      <c r="P236" s="113"/>
      <c r="Q236" s="113"/>
      <c r="R236" s="113"/>
      <c r="S236" s="113"/>
      <c r="T236" s="113"/>
      <c r="U236" s="114"/>
    </row>
    <row r="237" spans="1:21" x14ac:dyDescent="0.3">
      <c r="A237" s="1"/>
      <c r="B237" s="19"/>
      <c r="C237" s="1"/>
      <c r="D237" s="1"/>
      <c r="E237" s="1"/>
      <c r="F237" s="1"/>
      <c r="G237" s="1"/>
      <c r="H237" s="1"/>
      <c r="I237" s="1"/>
      <c r="J237" s="1"/>
      <c r="K237" s="15" t="s">
        <v>29</v>
      </c>
      <c r="L237" s="15" t="s">
        <v>30</v>
      </c>
      <c r="M237" s="16" t="s">
        <v>9</v>
      </c>
      <c r="N237" s="113"/>
      <c r="O237" s="113"/>
      <c r="P237" s="113"/>
      <c r="Q237" s="113"/>
      <c r="R237" s="113"/>
      <c r="S237" s="113"/>
      <c r="T237" s="113"/>
      <c r="U237" s="114"/>
    </row>
    <row r="238" spans="1:21" x14ac:dyDescent="0.3">
      <c r="A238" s="18"/>
      <c r="B238" s="176" t="s">
        <v>129</v>
      </c>
      <c r="C238" s="176"/>
      <c r="D238" s="176"/>
      <c r="E238" s="176"/>
      <c r="F238" s="176"/>
      <c r="G238" s="176"/>
      <c r="H238" s="176"/>
      <c r="I238" s="176"/>
      <c r="J238" s="177"/>
      <c r="K238" s="36">
        <f>SUM(K227:K235,K215:K223)</f>
        <v>0</v>
      </c>
      <c r="L238" s="36">
        <f>SUM(L227:L235,L215:L223)</f>
        <v>0</v>
      </c>
      <c r="M238" s="36">
        <f>SUM(M227:M235,M215:M223)</f>
        <v>0</v>
      </c>
      <c r="N238" s="113"/>
      <c r="O238" s="113"/>
      <c r="P238" s="113"/>
      <c r="Q238" s="113"/>
      <c r="R238" s="113"/>
      <c r="S238" s="113"/>
      <c r="T238" s="113"/>
      <c r="U238" s="114"/>
    </row>
    <row r="239" spans="1:21" x14ac:dyDescent="0.3">
      <c r="A239" s="1"/>
      <c r="B239" s="28"/>
      <c r="C239" s="28"/>
      <c r="D239" s="28"/>
      <c r="E239" s="28"/>
      <c r="F239" s="28"/>
      <c r="G239" s="28"/>
      <c r="H239" s="28"/>
      <c r="I239" s="28"/>
      <c r="J239" s="28"/>
      <c r="K239" s="22"/>
      <c r="N239" s="113"/>
      <c r="O239" s="113"/>
      <c r="P239" s="113"/>
      <c r="Q239" s="113"/>
      <c r="R239" s="113"/>
      <c r="S239" s="113"/>
      <c r="T239" s="113"/>
      <c r="U239" s="114"/>
    </row>
    <row r="240" spans="1:21" ht="15" thickBot="1" x14ac:dyDescent="0.35">
      <c r="A240" s="62"/>
      <c r="B240" s="64" t="s">
        <v>127</v>
      </c>
      <c r="C240" s="63"/>
      <c r="D240" s="63"/>
      <c r="E240" s="63"/>
      <c r="F240" s="63"/>
      <c r="G240" s="63"/>
      <c r="H240" s="63"/>
      <c r="I240" s="63"/>
      <c r="J240" s="63"/>
      <c r="K240" s="61"/>
      <c r="L240" s="61"/>
      <c r="M240" s="61"/>
      <c r="N240" s="113"/>
      <c r="O240" s="113"/>
      <c r="P240" s="113"/>
      <c r="Q240" s="113"/>
      <c r="R240" s="113"/>
      <c r="S240" s="113"/>
      <c r="T240" s="113"/>
      <c r="U240" s="114"/>
    </row>
    <row r="241" spans="1:21" ht="15" thickTop="1" x14ac:dyDescent="0.3">
      <c r="A241" s="1"/>
      <c r="B241" s="28"/>
      <c r="C241" s="28"/>
      <c r="D241" s="28"/>
      <c r="E241" s="28"/>
      <c r="F241" s="28"/>
      <c r="G241" s="28"/>
      <c r="H241" s="28"/>
      <c r="I241" s="28"/>
      <c r="J241" s="28"/>
      <c r="K241" s="22"/>
      <c r="N241" s="113"/>
      <c r="O241" s="113"/>
      <c r="P241" s="113"/>
      <c r="Q241" s="113"/>
      <c r="R241" s="113"/>
      <c r="S241" s="113"/>
      <c r="T241" s="113"/>
      <c r="U241" s="114"/>
    </row>
    <row r="242" spans="1:21" ht="39.6" x14ac:dyDescent="0.3">
      <c r="B242" s="166" t="s">
        <v>34</v>
      </c>
      <c r="C242" s="169"/>
      <c r="D242" s="169"/>
      <c r="E242" s="169"/>
      <c r="F242" s="169"/>
      <c r="G242" s="169"/>
      <c r="H242" s="170"/>
      <c r="I242" s="15" t="s">
        <v>37</v>
      </c>
      <c r="J242" s="15" t="s">
        <v>120</v>
      </c>
      <c r="K242" s="15" t="s">
        <v>29</v>
      </c>
      <c r="L242" s="15" t="s">
        <v>30</v>
      </c>
      <c r="M242" s="16" t="s">
        <v>9</v>
      </c>
      <c r="N242" s="113"/>
      <c r="O242" s="113"/>
      <c r="P242" s="113"/>
      <c r="Q242" s="113"/>
      <c r="R242" s="113"/>
      <c r="S242" s="113"/>
      <c r="T242" s="113"/>
      <c r="U242" s="114"/>
    </row>
    <row r="243" spans="1:21" x14ac:dyDescent="0.3">
      <c r="A243" s="76" t="s">
        <v>10</v>
      </c>
      <c r="B243" s="154" t="s">
        <v>190</v>
      </c>
      <c r="C243" s="155"/>
      <c r="D243" s="155"/>
      <c r="E243" s="155"/>
      <c r="F243" s="155"/>
      <c r="G243" s="155"/>
      <c r="H243" s="156"/>
      <c r="I243" s="77">
        <v>3000</v>
      </c>
      <c r="J243" s="105">
        <v>0</v>
      </c>
      <c r="K243" s="11">
        <f>ROUND(I243*J243,0)</f>
        <v>0</v>
      </c>
      <c r="L243" s="11">
        <f>ROUND(I243-K243,0)</f>
        <v>3000</v>
      </c>
      <c r="M243" s="11">
        <f>K243+L243</f>
        <v>3000</v>
      </c>
      <c r="N243" s="113"/>
      <c r="O243" s="113"/>
      <c r="P243" s="113"/>
      <c r="Q243" s="113"/>
      <c r="R243" s="113"/>
      <c r="S243" s="113"/>
      <c r="T243" s="113"/>
      <c r="U243" s="114"/>
    </row>
    <row r="244" spans="1:21" x14ac:dyDescent="0.3">
      <c r="A244" s="76" t="s">
        <v>11</v>
      </c>
      <c r="B244" s="154" t="s">
        <v>166</v>
      </c>
      <c r="C244" s="155"/>
      <c r="D244" s="155"/>
      <c r="E244" s="155"/>
      <c r="F244" s="155"/>
      <c r="G244" s="155"/>
      <c r="H244" s="156"/>
      <c r="I244" s="77">
        <v>200</v>
      </c>
      <c r="J244" s="105">
        <v>0</v>
      </c>
      <c r="K244" s="11">
        <f>ROUND(I244*J244,0)</f>
        <v>0</v>
      </c>
      <c r="L244" s="11">
        <f>ROUND(I244-K244,0)</f>
        <v>200</v>
      </c>
      <c r="M244" s="11">
        <f t="shared" ref="M244:M267" si="26">K244+L244</f>
        <v>200</v>
      </c>
      <c r="N244" s="113"/>
      <c r="O244" s="113"/>
      <c r="P244" s="113"/>
      <c r="Q244" s="113"/>
      <c r="R244" s="113"/>
      <c r="S244" s="113"/>
      <c r="T244" s="113"/>
      <c r="U244" s="114"/>
    </row>
    <row r="245" spans="1:21" x14ac:dyDescent="0.3">
      <c r="A245" s="76" t="s">
        <v>12</v>
      </c>
      <c r="B245" s="154" t="s">
        <v>165</v>
      </c>
      <c r="C245" s="155"/>
      <c r="D245" s="155"/>
      <c r="E245" s="155"/>
      <c r="F245" s="155"/>
      <c r="G245" s="155"/>
      <c r="H245" s="156"/>
      <c r="I245" s="77">
        <v>500</v>
      </c>
      <c r="J245" s="105">
        <v>0.6</v>
      </c>
      <c r="K245" s="11">
        <f t="shared" ref="K245:K267" si="27">ROUND(I245*J245,0)</f>
        <v>300</v>
      </c>
      <c r="L245" s="11">
        <f t="shared" ref="L245:L267" si="28">ROUND(I245-K245,0)</f>
        <v>200</v>
      </c>
      <c r="M245" s="11">
        <f t="shared" ref="M245:M264" si="29">K245+L245</f>
        <v>500</v>
      </c>
      <c r="N245" s="113"/>
      <c r="O245" s="113"/>
      <c r="P245" s="113"/>
      <c r="Q245" s="113"/>
      <c r="R245" s="113"/>
      <c r="S245" s="113"/>
      <c r="T245" s="113"/>
      <c r="U245" s="114"/>
    </row>
    <row r="246" spans="1:21" x14ac:dyDescent="0.3">
      <c r="A246" s="76" t="s">
        <v>13</v>
      </c>
      <c r="B246" s="154"/>
      <c r="C246" s="155"/>
      <c r="D246" s="155"/>
      <c r="E246" s="155"/>
      <c r="F246" s="155"/>
      <c r="G246" s="155"/>
      <c r="H246" s="156"/>
      <c r="I246" s="77"/>
      <c r="J246" s="105">
        <v>0</v>
      </c>
      <c r="K246" s="11">
        <f t="shared" si="27"/>
        <v>0</v>
      </c>
      <c r="L246" s="11">
        <f t="shared" si="28"/>
        <v>0</v>
      </c>
      <c r="M246" s="11">
        <f t="shared" si="29"/>
        <v>0</v>
      </c>
      <c r="N246" s="113"/>
      <c r="O246" s="113"/>
      <c r="P246" s="113"/>
      <c r="Q246" s="113"/>
      <c r="R246" s="113"/>
      <c r="S246" s="113"/>
      <c r="T246" s="113"/>
      <c r="U246" s="114"/>
    </row>
    <row r="247" spans="1:21" x14ac:dyDescent="0.3">
      <c r="A247" s="76" t="s">
        <v>14</v>
      </c>
      <c r="B247" s="154"/>
      <c r="C247" s="155"/>
      <c r="D247" s="155"/>
      <c r="E247" s="155"/>
      <c r="F247" s="155"/>
      <c r="G247" s="155"/>
      <c r="H247" s="156"/>
      <c r="I247" s="77">
        <v>0</v>
      </c>
      <c r="J247" s="105">
        <v>0</v>
      </c>
      <c r="K247" s="11">
        <f t="shared" si="27"/>
        <v>0</v>
      </c>
      <c r="L247" s="11">
        <f t="shared" si="28"/>
        <v>0</v>
      </c>
      <c r="M247" s="11">
        <f t="shared" si="29"/>
        <v>0</v>
      </c>
      <c r="N247" s="113"/>
      <c r="O247" s="113"/>
      <c r="P247" s="113"/>
      <c r="Q247" s="113"/>
      <c r="R247" s="113"/>
      <c r="S247" s="113"/>
      <c r="T247" s="113"/>
      <c r="U247" s="114"/>
    </row>
    <row r="248" spans="1:21" x14ac:dyDescent="0.3">
      <c r="A248" s="76" t="s">
        <v>15</v>
      </c>
      <c r="B248" s="154"/>
      <c r="C248" s="155"/>
      <c r="D248" s="155"/>
      <c r="E248" s="155"/>
      <c r="F248" s="155"/>
      <c r="G248" s="155"/>
      <c r="H248" s="156"/>
      <c r="I248" s="77">
        <v>0</v>
      </c>
      <c r="J248" s="105">
        <v>0</v>
      </c>
      <c r="K248" s="11">
        <f t="shared" si="27"/>
        <v>0</v>
      </c>
      <c r="L248" s="11">
        <f t="shared" si="28"/>
        <v>0</v>
      </c>
      <c r="M248" s="11">
        <f t="shared" si="29"/>
        <v>0</v>
      </c>
      <c r="N248" s="113"/>
      <c r="O248" s="113"/>
      <c r="P248" s="113"/>
      <c r="Q248" s="113"/>
      <c r="R248" s="113"/>
      <c r="S248" s="113"/>
      <c r="T248" s="113"/>
      <c r="U248" s="114"/>
    </row>
    <row r="249" spans="1:21" x14ac:dyDescent="0.3">
      <c r="A249" s="76" t="s">
        <v>16</v>
      </c>
      <c r="B249" s="154"/>
      <c r="C249" s="155"/>
      <c r="D249" s="155"/>
      <c r="E249" s="155"/>
      <c r="F249" s="155"/>
      <c r="G249" s="155"/>
      <c r="H249" s="156"/>
      <c r="I249" s="77">
        <v>0</v>
      </c>
      <c r="J249" s="105">
        <v>0</v>
      </c>
      <c r="K249" s="11">
        <f t="shared" si="27"/>
        <v>0</v>
      </c>
      <c r="L249" s="11">
        <f t="shared" si="28"/>
        <v>0</v>
      </c>
      <c r="M249" s="11">
        <f t="shared" si="29"/>
        <v>0</v>
      </c>
      <c r="N249" s="113"/>
      <c r="O249" s="113"/>
      <c r="P249" s="113"/>
      <c r="Q249" s="113"/>
      <c r="R249" s="113"/>
      <c r="S249" s="113"/>
      <c r="T249" s="113"/>
      <c r="U249" s="114"/>
    </row>
    <row r="250" spans="1:21" x14ac:dyDescent="0.3">
      <c r="A250" s="76" t="s">
        <v>17</v>
      </c>
      <c r="B250" s="154"/>
      <c r="C250" s="155"/>
      <c r="D250" s="155"/>
      <c r="E250" s="155"/>
      <c r="F250" s="155"/>
      <c r="G250" s="155"/>
      <c r="H250" s="156"/>
      <c r="I250" s="77">
        <v>0</v>
      </c>
      <c r="J250" s="105">
        <v>0</v>
      </c>
      <c r="K250" s="11">
        <f t="shared" si="27"/>
        <v>0</v>
      </c>
      <c r="L250" s="11">
        <f t="shared" si="28"/>
        <v>0</v>
      </c>
      <c r="M250" s="11">
        <f t="shared" si="29"/>
        <v>0</v>
      </c>
      <c r="N250" s="113"/>
      <c r="O250" s="113"/>
      <c r="P250" s="113"/>
      <c r="Q250" s="113"/>
      <c r="R250" s="113"/>
      <c r="S250" s="113"/>
      <c r="T250" s="113"/>
      <c r="U250" s="114"/>
    </row>
    <row r="251" spans="1:21" x14ac:dyDescent="0.3">
      <c r="A251" s="76" t="s">
        <v>18</v>
      </c>
      <c r="B251" s="154"/>
      <c r="C251" s="155"/>
      <c r="D251" s="155"/>
      <c r="E251" s="155"/>
      <c r="F251" s="155"/>
      <c r="G251" s="155"/>
      <c r="H251" s="156"/>
      <c r="I251" s="77">
        <v>0</v>
      </c>
      <c r="J251" s="105">
        <v>0</v>
      </c>
      <c r="K251" s="11">
        <f t="shared" si="27"/>
        <v>0</v>
      </c>
      <c r="L251" s="11">
        <f t="shared" si="28"/>
        <v>0</v>
      </c>
      <c r="M251" s="11">
        <f t="shared" si="29"/>
        <v>0</v>
      </c>
      <c r="N251" s="113"/>
      <c r="O251" s="113"/>
      <c r="P251" s="113"/>
      <c r="Q251" s="113"/>
      <c r="R251" s="113"/>
      <c r="S251" s="113"/>
      <c r="T251" s="113"/>
      <c r="U251" s="114"/>
    </row>
    <row r="252" spans="1:21" x14ac:dyDescent="0.3">
      <c r="A252" s="76" t="s">
        <v>19</v>
      </c>
      <c r="B252" s="154"/>
      <c r="C252" s="155"/>
      <c r="D252" s="155"/>
      <c r="E252" s="155"/>
      <c r="F252" s="155"/>
      <c r="G252" s="155"/>
      <c r="H252" s="156"/>
      <c r="I252" s="77">
        <v>0</v>
      </c>
      <c r="J252" s="105">
        <v>0</v>
      </c>
      <c r="K252" s="11">
        <f t="shared" si="27"/>
        <v>0</v>
      </c>
      <c r="L252" s="11">
        <f t="shared" si="28"/>
        <v>0</v>
      </c>
      <c r="M252" s="11">
        <f t="shared" si="29"/>
        <v>0</v>
      </c>
      <c r="N252" s="113"/>
      <c r="O252" s="113"/>
      <c r="P252" s="113"/>
      <c r="Q252" s="113"/>
      <c r="R252" s="113"/>
      <c r="S252" s="113"/>
      <c r="T252" s="113"/>
      <c r="U252" s="114"/>
    </row>
    <row r="253" spans="1:21" x14ac:dyDescent="0.3">
      <c r="A253" s="76" t="s">
        <v>20</v>
      </c>
      <c r="B253" s="154"/>
      <c r="C253" s="155"/>
      <c r="D253" s="155"/>
      <c r="E253" s="155"/>
      <c r="F253" s="155"/>
      <c r="G253" s="155"/>
      <c r="H253" s="156"/>
      <c r="I253" s="77">
        <v>0</v>
      </c>
      <c r="J253" s="105">
        <v>0</v>
      </c>
      <c r="K253" s="11">
        <f t="shared" si="27"/>
        <v>0</v>
      </c>
      <c r="L253" s="11">
        <f t="shared" si="28"/>
        <v>0</v>
      </c>
      <c r="M253" s="11">
        <f t="shared" si="29"/>
        <v>0</v>
      </c>
      <c r="N253" s="113"/>
      <c r="O253" s="113"/>
      <c r="P253" s="113"/>
      <c r="Q253" s="113"/>
      <c r="R253" s="113"/>
      <c r="S253" s="113"/>
      <c r="T253" s="113"/>
      <c r="U253" s="114"/>
    </row>
    <row r="254" spans="1:21" x14ac:dyDescent="0.3">
      <c r="A254" s="76" t="s">
        <v>21</v>
      </c>
      <c r="B254" s="154"/>
      <c r="C254" s="155"/>
      <c r="D254" s="155"/>
      <c r="E254" s="155"/>
      <c r="F254" s="155"/>
      <c r="G254" s="155"/>
      <c r="H254" s="156"/>
      <c r="I254" s="77">
        <v>0</v>
      </c>
      <c r="J254" s="105">
        <v>0</v>
      </c>
      <c r="K254" s="11">
        <f t="shared" si="27"/>
        <v>0</v>
      </c>
      <c r="L254" s="11">
        <f t="shared" si="28"/>
        <v>0</v>
      </c>
      <c r="M254" s="11">
        <f t="shared" si="29"/>
        <v>0</v>
      </c>
      <c r="N254" s="113"/>
      <c r="O254" s="113"/>
      <c r="P254" s="113"/>
      <c r="Q254" s="113"/>
      <c r="R254" s="113"/>
      <c r="S254" s="113"/>
      <c r="T254" s="113"/>
      <c r="U254" s="114"/>
    </row>
    <row r="255" spans="1:21" x14ac:dyDescent="0.3">
      <c r="A255" s="76" t="s">
        <v>52</v>
      </c>
      <c r="B255" s="154"/>
      <c r="C255" s="155"/>
      <c r="D255" s="155"/>
      <c r="E255" s="155"/>
      <c r="F255" s="155"/>
      <c r="G255" s="155"/>
      <c r="H255" s="156"/>
      <c r="I255" s="77">
        <v>0</v>
      </c>
      <c r="J255" s="105">
        <v>0</v>
      </c>
      <c r="K255" s="11">
        <f t="shared" si="27"/>
        <v>0</v>
      </c>
      <c r="L255" s="11">
        <f t="shared" si="28"/>
        <v>0</v>
      </c>
      <c r="M255" s="11">
        <f t="shared" si="29"/>
        <v>0</v>
      </c>
      <c r="N255" s="113"/>
      <c r="O255" s="113"/>
      <c r="P255" s="113"/>
      <c r="Q255" s="113"/>
      <c r="R255" s="113"/>
      <c r="S255" s="113"/>
      <c r="T255" s="113"/>
      <c r="U255" s="114"/>
    </row>
    <row r="256" spans="1:21" x14ac:dyDescent="0.3">
      <c r="A256" s="76" t="s">
        <v>53</v>
      </c>
      <c r="B256" s="154"/>
      <c r="C256" s="155"/>
      <c r="D256" s="155"/>
      <c r="E256" s="155"/>
      <c r="F256" s="155"/>
      <c r="G256" s="155"/>
      <c r="H256" s="156"/>
      <c r="I256" s="77">
        <v>0</v>
      </c>
      <c r="J256" s="105">
        <v>0</v>
      </c>
      <c r="K256" s="11">
        <f t="shared" si="27"/>
        <v>0</v>
      </c>
      <c r="L256" s="11">
        <f t="shared" si="28"/>
        <v>0</v>
      </c>
      <c r="M256" s="11">
        <f t="shared" si="29"/>
        <v>0</v>
      </c>
      <c r="N256" s="113"/>
      <c r="O256" s="113"/>
      <c r="P256" s="113"/>
      <c r="Q256" s="113"/>
      <c r="R256" s="113"/>
      <c r="S256" s="113"/>
      <c r="T256" s="113"/>
      <c r="U256" s="114"/>
    </row>
    <row r="257" spans="1:21" x14ac:dyDescent="0.3">
      <c r="A257" s="76" t="s">
        <v>54</v>
      </c>
      <c r="B257" s="154"/>
      <c r="C257" s="155"/>
      <c r="D257" s="155"/>
      <c r="E257" s="155"/>
      <c r="F257" s="155"/>
      <c r="G257" s="155"/>
      <c r="H257" s="156"/>
      <c r="I257" s="77">
        <v>0</v>
      </c>
      <c r="J257" s="105">
        <v>0</v>
      </c>
      <c r="K257" s="11">
        <f t="shared" si="27"/>
        <v>0</v>
      </c>
      <c r="L257" s="11">
        <f t="shared" si="28"/>
        <v>0</v>
      </c>
      <c r="M257" s="11">
        <f t="shared" si="29"/>
        <v>0</v>
      </c>
      <c r="N257" s="113"/>
      <c r="O257" s="113"/>
      <c r="P257" s="113"/>
      <c r="Q257" s="113"/>
      <c r="R257" s="113"/>
      <c r="S257" s="113"/>
      <c r="T257" s="113"/>
      <c r="U257" s="114"/>
    </row>
    <row r="258" spans="1:21" x14ac:dyDescent="0.3">
      <c r="A258" s="76" t="s">
        <v>55</v>
      </c>
      <c r="B258" s="154"/>
      <c r="C258" s="155"/>
      <c r="D258" s="155"/>
      <c r="E258" s="155"/>
      <c r="F258" s="155"/>
      <c r="G258" s="155"/>
      <c r="H258" s="156"/>
      <c r="I258" s="77">
        <v>0</v>
      </c>
      <c r="J258" s="105">
        <v>0</v>
      </c>
      <c r="K258" s="11">
        <f t="shared" si="27"/>
        <v>0</v>
      </c>
      <c r="L258" s="11">
        <f t="shared" si="28"/>
        <v>0</v>
      </c>
      <c r="M258" s="11">
        <f t="shared" si="29"/>
        <v>0</v>
      </c>
      <c r="N258" s="113"/>
      <c r="O258" s="113"/>
      <c r="P258" s="113"/>
      <c r="Q258" s="113"/>
      <c r="R258" s="113"/>
      <c r="S258" s="113"/>
      <c r="T258" s="113"/>
      <c r="U258" s="114"/>
    </row>
    <row r="259" spans="1:21" x14ac:dyDescent="0.3">
      <c r="A259" s="76" t="s">
        <v>57</v>
      </c>
      <c r="B259" s="154"/>
      <c r="C259" s="155"/>
      <c r="D259" s="155"/>
      <c r="E259" s="155"/>
      <c r="F259" s="155"/>
      <c r="G259" s="155"/>
      <c r="H259" s="156"/>
      <c r="I259" s="77">
        <v>0</v>
      </c>
      <c r="J259" s="105">
        <v>0</v>
      </c>
      <c r="K259" s="11">
        <f t="shared" si="27"/>
        <v>0</v>
      </c>
      <c r="L259" s="11">
        <f t="shared" si="28"/>
        <v>0</v>
      </c>
      <c r="M259" s="11">
        <f t="shared" si="29"/>
        <v>0</v>
      </c>
      <c r="N259" s="113"/>
      <c r="O259" s="113"/>
      <c r="P259" s="113"/>
      <c r="Q259" s="113"/>
      <c r="R259" s="113"/>
      <c r="S259" s="113"/>
      <c r="T259" s="113"/>
      <c r="U259" s="114"/>
    </row>
    <row r="260" spans="1:21" x14ac:dyDescent="0.3">
      <c r="A260" s="76" t="s">
        <v>56</v>
      </c>
      <c r="B260" s="154"/>
      <c r="C260" s="155"/>
      <c r="D260" s="155"/>
      <c r="E260" s="155"/>
      <c r="F260" s="155"/>
      <c r="G260" s="155"/>
      <c r="H260" s="156"/>
      <c r="I260" s="77">
        <v>0</v>
      </c>
      <c r="J260" s="105">
        <v>0</v>
      </c>
      <c r="K260" s="11">
        <f t="shared" si="27"/>
        <v>0</v>
      </c>
      <c r="L260" s="11">
        <f t="shared" si="28"/>
        <v>0</v>
      </c>
      <c r="M260" s="11">
        <f t="shared" si="29"/>
        <v>0</v>
      </c>
      <c r="N260" s="113"/>
      <c r="O260" s="113"/>
      <c r="P260" s="113"/>
      <c r="Q260" s="113"/>
      <c r="R260" s="113"/>
      <c r="S260" s="113"/>
      <c r="T260" s="113"/>
      <c r="U260" s="114"/>
    </row>
    <row r="261" spans="1:21" x14ac:dyDescent="0.3">
      <c r="A261" s="76" t="s">
        <v>58</v>
      </c>
      <c r="B261" s="154"/>
      <c r="C261" s="155"/>
      <c r="D261" s="155"/>
      <c r="E261" s="155"/>
      <c r="F261" s="155"/>
      <c r="G261" s="155"/>
      <c r="H261" s="156"/>
      <c r="I261" s="77">
        <v>0</v>
      </c>
      <c r="J261" s="105">
        <v>0</v>
      </c>
      <c r="K261" s="11">
        <f t="shared" si="27"/>
        <v>0</v>
      </c>
      <c r="L261" s="11">
        <f t="shared" si="28"/>
        <v>0</v>
      </c>
      <c r="M261" s="11">
        <f t="shared" si="29"/>
        <v>0</v>
      </c>
      <c r="N261" s="113"/>
      <c r="O261" s="113"/>
      <c r="P261" s="113"/>
      <c r="Q261" s="113"/>
      <c r="R261" s="113"/>
      <c r="S261" s="113"/>
      <c r="T261" s="113"/>
      <c r="U261" s="114"/>
    </row>
    <row r="262" spans="1:21" x14ac:dyDescent="0.3">
      <c r="A262" s="76" t="s">
        <v>59</v>
      </c>
      <c r="B262" s="154"/>
      <c r="C262" s="155"/>
      <c r="D262" s="155"/>
      <c r="E262" s="155"/>
      <c r="F262" s="155"/>
      <c r="G262" s="155"/>
      <c r="H262" s="156"/>
      <c r="I262" s="77">
        <v>0</v>
      </c>
      <c r="J262" s="105">
        <v>0</v>
      </c>
      <c r="K262" s="11">
        <f t="shared" si="27"/>
        <v>0</v>
      </c>
      <c r="L262" s="11">
        <f t="shared" si="28"/>
        <v>0</v>
      </c>
      <c r="M262" s="11">
        <f t="shared" si="29"/>
        <v>0</v>
      </c>
      <c r="N262" s="113"/>
      <c r="O262" s="113"/>
      <c r="P262" s="113"/>
      <c r="Q262" s="113"/>
      <c r="R262" s="113"/>
      <c r="S262" s="113"/>
      <c r="T262" s="113"/>
      <c r="U262" s="114"/>
    </row>
    <row r="263" spans="1:21" x14ac:dyDescent="0.3">
      <c r="A263" s="80" t="s">
        <v>60</v>
      </c>
      <c r="B263" s="154"/>
      <c r="C263" s="155"/>
      <c r="D263" s="155"/>
      <c r="E263" s="155"/>
      <c r="F263" s="155"/>
      <c r="G263" s="155"/>
      <c r="H263" s="156"/>
      <c r="I263" s="77">
        <v>0</v>
      </c>
      <c r="J263" s="105">
        <v>0</v>
      </c>
      <c r="K263" s="11">
        <f t="shared" si="27"/>
        <v>0</v>
      </c>
      <c r="L263" s="11">
        <f t="shared" si="28"/>
        <v>0</v>
      </c>
      <c r="M263" s="11">
        <f t="shared" si="29"/>
        <v>0</v>
      </c>
      <c r="N263" s="113"/>
      <c r="O263" s="113"/>
      <c r="P263" s="113"/>
      <c r="Q263" s="113"/>
      <c r="R263" s="113"/>
      <c r="S263" s="113"/>
      <c r="T263" s="113"/>
      <c r="U263" s="114"/>
    </row>
    <row r="264" spans="1:21" x14ac:dyDescent="0.3">
      <c r="A264" s="80" t="s">
        <v>61</v>
      </c>
      <c r="B264" s="154"/>
      <c r="C264" s="155"/>
      <c r="D264" s="155"/>
      <c r="E264" s="155"/>
      <c r="F264" s="155"/>
      <c r="G264" s="155"/>
      <c r="H264" s="156"/>
      <c r="I264" s="77">
        <v>0</v>
      </c>
      <c r="J264" s="105">
        <v>0</v>
      </c>
      <c r="K264" s="11">
        <f t="shared" si="27"/>
        <v>0</v>
      </c>
      <c r="L264" s="11">
        <f t="shared" si="28"/>
        <v>0</v>
      </c>
      <c r="M264" s="11">
        <f t="shared" si="29"/>
        <v>0</v>
      </c>
      <c r="N264" s="113"/>
      <c r="O264" s="113"/>
      <c r="P264" s="113"/>
      <c r="Q264" s="113"/>
      <c r="R264" s="113"/>
      <c r="S264" s="113"/>
      <c r="T264" s="113"/>
      <c r="U264" s="114"/>
    </row>
    <row r="265" spans="1:21" x14ac:dyDescent="0.3">
      <c r="A265" s="80" t="s">
        <v>62</v>
      </c>
      <c r="B265" s="154"/>
      <c r="C265" s="155"/>
      <c r="D265" s="155"/>
      <c r="E265" s="155"/>
      <c r="F265" s="155"/>
      <c r="G265" s="155"/>
      <c r="H265" s="156"/>
      <c r="I265" s="77">
        <v>0</v>
      </c>
      <c r="J265" s="105">
        <v>0</v>
      </c>
      <c r="K265" s="11">
        <f t="shared" si="27"/>
        <v>0</v>
      </c>
      <c r="L265" s="11">
        <f t="shared" si="28"/>
        <v>0</v>
      </c>
      <c r="M265" s="11">
        <f t="shared" si="26"/>
        <v>0</v>
      </c>
      <c r="N265" s="113"/>
      <c r="O265" s="113"/>
      <c r="P265" s="113"/>
      <c r="Q265" s="113"/>
      <c r="R265" s="113"/>
      <c r="S265" s="113"/>
      <c r="T265" s="113"/>
      <c r="U265" s="114"/>
    </row>
    <row r="266" spans="1:21" x14ac:dyDescent="0.3">
      <c r="A266" s="80" t="s">
        <v>63</v>
      </c>
      <c r="B266" s="154"/>
      <c r="C266" s="155"/>
      <c r="D266" s="155"/>
      <c r="E266" s="155"/>
      <c r="F266" s="155"/>
      <c r="G266" s="155"/>
      <c r="H266" s="156"/>
      <c r="I266" s="77">
        <v>0</v>
      </c>
      <c r="J266" s="105">
        <v>0</v>
      </c>
      <c r="K266" s="11">
        <f t="shared" si="27"/>
        <v>0</v>
      </c>
      <c r="L266" s="11">
        <f t="shared" si="28"/>
        <v>0</v>
      </c>
      <c r="M266" s="11">
        <f t="shared" si="26"/>
        <v>0</v>
      </c>
      <c r="N266" s="113"/>
      <c r="O266" s="113"/>
      <c r="P266" s="113"/>
      <c r="Q266" s="113"/>
      <c r="R266" s="113"/>
      <c r="S266" s="113"/>
      <c r="T266" s="113"/>
      <c r="U266" s="114"/>
    </row>
    <row r="267" spans="1:21" x14ac:dyDescent="0.3">
      <c r="A267" s="80" t="s">
        <v>64</v>
      </c>
      <c r="B267" s="154"/>
      <c r="C267" s="155"/>
      <c r="D267" s="155"/>
      <c r="E267" s="155"/>
      <c r="F267" s="155"/>
      <c r="G267" s="155"/>
      <c r="H267" s="156"/>
      <c r="I267" s="77">
        <v>0</v>
      </c>
      <c r="J267" s="105">
        <v>0</v>
      </c>
      <c r="K267" s="11">
        <f t="shared" si="27"/>
        <v>0</v>
      </c>
      <c r="L267" s="11">
        <f t="shared" si="28"/>
        <v>0</v>
      </c>
      <c r="M267" s="11">
        <f t="shared" si="26"/>
        <v>0</v>
      </c>
      <c r="N267" s="113"/>
      <c r="O267" s="113"/>
      <c r="P267" s="113"/>
      <c r="Q267" s="113"/>
      <c r="R267" s="113"/>
      <c r="S267" s="113"/>
      <c r="T267" s="113"/>
      <c r="U267" s="114"/>
    </row>
    <row r="268" spans="1:21" x14ac:dyDescent="0.3">
      <c r="A268" s="1"/>
      <c r="B268" s="28"/>
      <c r="C268" s="28"/>
      <c r="D268" s="28"/>
      <c r="E268" s="28"/>
      <c r="F268" s="28"/>
      <c r="G268" s="28"/>
      <c r="H268" s="28"/>
      <c r="I268" s="28"/>
      <c r="J268" s="28"/>
      <c r="K268" s="22"/>
      <c r="N268" s="113"/>
      <c r="O268" s="113"/>
      <c r="P268" s="113"/>
      <c r="Q268" s="113"/>
      <c r="R268" s="113"/>
      <c r="S268" s="113"/>
      <c r="T268" s="113"/>
      <c r="U268" s="114"/>
    </row>
    <row r="269" spans="1:21" x14ac:dyDescent="0.3">
      <c r="A269" s="1"/>
      <c r="B269" s="19"/>
      <c r="C269" s="1"/>
      <c r="D269" s="1"/>
      <c r="E269" s="1"/>
      <c r="F269" s="1"/>
      <c r="G269" s="1"/>
      <c r="H269" s="1"/>
      <c r="I269" s="1"/>
      <c r="J269" s="1"/>
      <c r="K269" s="15" t="s">
        <v>29</v>
      </c>
      <c r="L269" s="15" t="s">
        <v>30</v>
      </c>
      <c r="M269" s="16" t="s">
        <v>9</v>
      </c>
      <c r="N269" s="113"/>
      <c r="O269" s="113"/>
      <c r="P269" s="113"/>
      <c r="Q269" s="113"/>
      <c r="R269" s="113"/>
      <c r="S269" s="113"/>
      <c r="T269" s="113"/>
      <c r="U269" s="114"/>
    </row>
    <row r="270" spans="1:21" x14ac:dyDescent="0.3">
      <c r="A270" s="18"/>
      <c r="B270" s="176" t="s">
        <v>45</v>
      </c>
      <c r="C270" s="176"/>
      <c r="D270" s="176"/>
      <c r="E270" s="176"/>
      <c r="F270" s="176"/>
      <c r="G270" s="176"/>
      <c r="H270" s="176"/>
      <c r="I270" s="176"/>
      <c r="J270" s="177"/>
      <c r="K270" s="36">
        <f>SUM(K243:K267)</f>
        <v>300</v>
      </c>
      <c r="L270" s="36">
        <f>SUM(L243:L267)</f>
        <v>3400</v>
      </c>
      <c r="M270" s="36">
        <f>SUM(M243:M267)</f>
        <v>3700</v>
      </c>
      <c r="N270" s="113"/>
      <c r="O270" s="113"/>
      <c r="P270" s="113"/>
      <c r="Q270" s="113"/>
      <c r="R270" s="113"/>
      <c r="S270" s="113"/>
      <c r="T270" s="113"/>
      <c r="U270" s="114"/>
    </row>
    <row r="271" spans="1:21" x14ac:dyDescent="0.3">
      <c r="A271" s="39"/>
      <c r="B271" s="40"/>
      <c r="C271" s="40"/>
      <c r="D271" s="40"/>
      <c r="E271" s="40"/>
      <c r="F271" s="40"/>
      <c r="G271" s="40"/>
      <c r="H271" s="40"/>
      <c r="I271" s="40"/>
      <c r="J271" s="40"/>
      <c r="K271" s="40"/>
      <c r="L271" s="40"/>
      <c r="M271" s="41"/>
      <c r="N271" s="113"/>
      <c r="O271" s="113"/>
      <c r="P271" s="113"/>
      <c r="Q271" s="113"/>
      <c r="R271" s="113"/>
      <c r="S271" s="113"/>
      <c r="T271" s="113"/>
      <c r="U271" s="114"/>
    </row>
    <row r="272" spans="1:21" x14ac:dyDescent="0.3">
      <c r="A272" s="123"/>
      <c r="B272" s="124" t="s">
        <v>131</v>
      </c>
      <c r="C272" s="125"/>
      <c r="D272" s="125"/>
      <c r="E272" s="125"/>
      <c r="F272" s="125"/>
      <c r="G272" s="125"/>
      <c r="H272" s="125"/>
      <c r="I272" s="125"/>
      <c r="J272" s="126"/>
      <c r="K272" s="123"/>
      <c r="L272" s="124"/>
      <c r="M272" s="125"/>
      <c r="N272" s="113"/>
      <c r="O272" s="113"/>
      <c r="P272" s="113"/>
      <c r="Q272" s="113"/>
      <c r="R272" s="113"/>
      <c r="S272" s="113"/>
      <c r="T272" s="113"/>
      <c r="U272" s="114"/>
    </row>
    <row r="273" spans="1:21" ht="15" thickBot="1" x14ac:dyDescent="0.35">
      <c r="A273" s="127"/>
      <c r="B273" s="64" t="s">
        <v>153</v>
      </c>
      <c r="C273" s="128"/>
      <c r="D273" s="128"/>
      <c r="E273" s="128"/>
      <c r="F273" s="128"/>
      <c r="G273" s="128"/>
      <c r="H273" s="128"/>
      <c r="I273" s="128"/>
      <c r="J273" s="129"/>
      <c r="K273" s="127"/>
      <c r="L273" s="64"/>
      <c r="M273" s="128"/>
      <c r="N273" s="113"/>
      <c r="O273" s="113"/>
      <c r="P273" s="113"/>
      <c r="Q273" s="113"/>
      <c r="R273" s="113"/>
      <c r="S273" s="113"/>
      <c r="T273" s="113"/>
      <c r="U273" s="114"/>
    </row>
    <row r="274" spans="1:21" ht="15" thickTop="1" x14ac:dyDescent="0.3">
      <c r="A274" s="31"/>
      <c r="B274" s="3"/>
      <c r="C274" s="32"/>
      <c r="D274" s="32"/>
      <c r="E274" s="32"/>
      <c r="F274" s="32"/>
      <c r="G274" s="32"/>
      <c r="H274" s="32"/>
      <c r="I274" s="32"/>
      <c r="J274" s="32"/>
      <c r="N274" s="113"/>
      <c r="O274" s="113"/>
      <c r="P274" s="113"/>
      <c r="Q274" s="113"/>
      <c r="R274" s="113"/>
      <c r="S274" s="113"/>
      <c r="T274" s="113"/>
      <c r="U274" s="114"/>
    </row>
    <row r="275" spans="1:21" ht="26.25" hidden="1" customHeight="1" x14ac:dyDescent="0.3">
      <c r="A275" s="31"/>
      <c r="B275" s="180" t="s">
        <v>106</v>
      </c>
      <c r="C275" s="181"/>
      <c r="D275" s="181"/>
      <c r="E275" s="181"/>
      <c r="F275" s="181"/>
      <c r="G275" s="181"/>
      <c r="H275" s="181"/>
      <c r="I275" s="181"/>
      <c r="J275" s="181"/>
      <c r="K275" s="181"/>
      <c r="L275" s="181"/>
      <c r="M275" s="181"/>
      <c r="N275" s="113"/>
      <c r="O275" s="113"/>
      <c r="P275" s="113"/>
      <c r="Q275" s="113"/>
      <c r="R275" s="113"/>
      <c r="S275" s="113"/>
      <c r="T275" s="113"/>
      <c r="U275" s="114"/>
    </row>
    <row r="276" spans="1:21" hidden="1" x14ac:dyDescent="0.3">
      <c r="A276" s="39"/>
      <c r="B276" s="40"/>
      <c r="C276" s="40"/>
      <c r="D276" s="40"/>
      <c r="E276" s="40"/>
      <c r="F276" s="40"/>
      <c r="G276" s="40"/>
      <c r="H276" s="40"/>
      <c r="I276" s="40"/>
      <c r="J276" s="40"/>
      <c r="K276" s="40"/>
      <c r="L276" s="40"/>
      <c r="M276" s="41"/>
      <c r="N276" s="113"/>
      <c r="O276" s="113"/>
      <c r="P276" s="113"/>
      <c r="Q276" s="113"/>
      <c r="R276" s="113"/>
      <c r="S276" s="113"/>
      <c r="T276" s="113"/>
      <c r="U276" s="114"/>
    </row>
    <row r="277" spans="1:21" hidden="1" x14ac:dyDescent="0.3">
      <c r="A277" s="76"/>
      <c r="B277" s="166" t="s">
        <v>38</v>
      </c>
      <c r="C277" s="169"/>
      <c r="D277" s="169"/>
      <c r="E277" s="169"/>
      <c r="F277" s="169"/>
      <c r="G277" s="169"/>
      <c r="H277" s="169"/>
      <c r="I277" s="169"/>
      <c r="J277" s="191"/>
      <c r="K277" s="15" t="s">
        <v>29</v>
      </c>
      <c r="L277" s="15" t="s">
        <v>30</v>
      </c>
      <c r="M277" s="16" t="s">
        <v>9</v>
      </c>
      <c r="N277" s="113"/>
      <c r="O277" s="113"/>
      <c r="P277" s="113"/>
      <c r="Q277" s="113"/>
      <c r="R277" s="113"/>
      <c r="S277" s="113"/>
      <c r="T277" s="113"/>
      <c r="U277" s="114"/>
    </row>
    <row r="278" spans="1:21" hidden="1" x14ac:dyDescent="0.3">
      <c r="A278" s="76" t="s">
        <v>10</v>
      </c>
      <c r="B278" s="154"/>
      <c r="C278" s="157"/>
      <c r="D278" s="157"/>
      <c r="E278" s="157"/>
      <c r="F278" s="157"/>
      <c r="G278" s="157"/>
      <c r="H278" s="157"/>
      <c r="I278" s="157"/>
      <c r="J278" s="158"/>
      <c r="K278" s="101">
        <v>0</v>
      </c>
      <c r="L278" s="101">
        <v>0</v>
      </c>
      <c r="M278" s="101">
        <v>0</v>
      </c>
      <c r="N278" s="113"/>
      <c r="O278" s="113"/>
      <c r="P278" s="113"/>
      <c r="Q278" s="113"/>
      <c r="R278" s="113"/>
      <c r="S278" s="113"/>
      <c r="T278" s="113"/>
      <c r="U278" s="114"/>
    </row>
    <row r="279" spans="1:21" hidden="1" x14ac:dyDescent="0.3">
      <c r="A279" s="76" t="s">
        <v>11</v>
      </c>
      <c r="B279" s="154"/>
      <c r="C279" s="157"/>
      <c r="D279" s="157"/>
      <c r="E279" s="157"/>
      <c r="F279" s="157"/>
      <c r="G279" s="157"/>
      <c r="H279" s="157"/>
      <c r="I279" s="157"/>
      <c r="J279" s="158"/>
      <c r="K279" s="101">
        <v>0</v>
      </c>
      <c r="L279" s="101">
        <v>0</v>
      </c>
      <c r="M279" s="101">
        <v>0</v>
      </c>
      <c r="N279" s="113"/>
      <c r="O279" s="113"/>
      <c r="P279" s="113"/>
      <c r="Q279" s="113"/>
      <c r="R279" s="113"/>
      <c r="S279" s="113"/>
      <c r="T279" s="113"/>
      <c r="U279" s="114"/>
    </row>
    <row r="280" spans="1:21" hidden="1" x14ac:dyDescent="0.3">
      <c r="A280" s="76" t="s">
        <v>12</v>
      </c>
      <c r="B280" s="154"/>
      <c r="C280" s="157"/>
      <c r="D280" s="157"/>
      <c r="E280" s="157"/>
      <c r="F280" s="157"/>
      <c r="G280" s="157"/>
      <c r="H280" s="157"/>
      <c r="I280" s="157"/>
      <c r="J280" s="158"/>
      <c r="K280" s="101">
        <v>0</v>
      </c>
      <c r="L280" s="101">
        <v>0</v>
      </c>
      <c r="M280" s="101">
        <v>0</v>
      </c>
      <c r="N280" s="113"/>
      <c r="O280" s="113"/>
      <c r="P280" s="113"/>
      <c r="Q280" s="113"/>
      <c r="R280" s="113"/>
      <c r="S280" s="113"/>
      <c r="T280" s="113"/>
      <c r="U280" s="114"/>
    </row>
    <row r="281" spans="1:21" hidden="1" x14ac:dyDescent="0.3">
      <c r="A281" s="76" t="s">
        <v>13</v>
      </c>
      <c r="B281" s="154"/>
      <c r="C281" s="157"/>
      <c r="D281" s="157"/>
      <c r="E281" s="157"/>
      <c r="F281" s="157"/>
      <c r="G281" s="157"/>
      <c r="H281" s="157"/>
      <c r="I281" s="157"/>
      <c r="J281" s="158"/>
      <c r="K281" s="101">
        <v>0</v>
      </c>
      <c r="L281" s="101">
        <v>0</v>
      </c>
      <c r="M281" s="101">
        <v>0</v>
      </c>
      <c r="N281" s="113"/>
      <c r="O281" s="113"/>
      <c r="P281" s="113"/>
      <c r="Q281" s="113"/>
      <c r="R281" s="113"/>
      <c r="S281" s="113"/>
      <c r="T281" s="113"/>
      <c r="U281" s="114"/>
    </row>
    <row r="282" spans="1:21" hidden="1" x14ac:dyDescent="0.3">
      <c r="A282" s="76" t="s">
        <v>14</v>
      </c>
      <c r="B282" s="154"/>
      <c r="C282" s="157"/>
      <c r="D282" s="157"/>
      <c r="E282" s="157"/>
      <c r="F282" s="157"/>
      <c r="G282" s="157"/>
      <c r="H282" s="157"/>
      <c r="I282" s="157"/>
      <c r="J282" s="158"/>
      <c r="K282" s="101">
        <v>0</v>
      </c>
      <c r="L282" s="101">
        <v>0</v>
      </c>
      <c r="M282" s="101">
        <v>0</v>
      </c>
      <c r="N282" s="113"/>
      <c r="O282" s="113"/>
      <c r="P282" s="113"/>
      <c r="Q282" s="113"/>
      <c r="R282" s="113"/>
      <c r="S282" s="113"/>
      <c r="T282" s="113"/>
      <c r="U282" s="114"/>
    </row>
    <row r="283" spans="1:21" hidden="1" x14ac:dyDescent="0.3">
      <c r="A283" s="76" t="s">
        <v>15</v>
      </c>
      <c r="B283" s="154"/>
      <c r="C283" s="157"/>
      <c r="D283" s="157"/>
      <c r="E283" s="157"/>
      <c r="F283" s="157"/>
      <c r="G283" s="157"/>
      <c r="H283" s="157"/>
      <c r="I283" s="157"/>
      <c r="J283" s="158"/>
      <c r="K283" s="101">
        <v>0</v>
      </c>
      <c r="L283" s="101">
        <v>0</v>
      </c>
      <c r="M283" s="101">
        <v>0</v>
      </c>
      <c r="N283" s="113"/>
      <c r="O283" s="113"/>
      <c r="P283" s="113"/>
      <c r="Q283" s="113"/>
      <c r="R283" s="113"/>
      <c r="S283" s="113"/>
      <c r="T283" s="113"/>
      <c r="U283" s="114"/>
    </row>
    <row r="284" spans="1:21" hidden="1" x14ac:dyDescent="0.3">
      <c r="A284" s="76" t="s">
        <v>16</v>
      </c>
      <c r="B284" s="154"/>
      <c r="C284" s="157"/>
      <c r="D284" s="157"/>
      <c r="E284" s="157"/>
      <c r="F284" s="157"/>
      <c r="G284" s="157"/>
      <c r="H284" s="157"/>
      <c r="I284" s="157"/>
      <c r="J284" s="158"/>
      <c r="K284" s="101">
        <v>0</v>
      </c>
      <c r="L284" s="101">
        <v>0</v>
      </c>
      <c r="M284" s="101">
        <v>0</v>
      </c>
      <c r="N284" s="113"/>
      <c r="O284" s="113"/>
      <c r="P284" s="113"/>
      <c r="Q284" s="113"/>
      <c r="R284" s="113"/>
      <c r="S284" s="113"/>
      <c r="T284" s="113"/>
      <c r="U284" s="114"/>
    </row>
    <row r="285" spans="1:21" hidden="1" x14ac:dyDescent="0.3">
      <c r="A285" s="76" t="s">
        <v>17</v>
      </c>
      <c r="B285" s="154"/>
      <c r="C285" s="157"/>
      <c r="D285" s="157"/>
      <c r="E285" s="157"/>
      <c r="F285" s="157"/>
      <c r="G285" s="157"/>
      <c r="H285" s="157"/>
      <c r="I285" s="157"/>
      <c r="J285" s="158"/>
      <c r="K285" s="101">
        <v>0</v>
      </c>
      <c r="L285" s="101">
        <v>0</v>
      </c>
      <c r="M285" s="101">
        <v>0</v>
      </c>
      <c r="N285" s="113"/>
      <c r="O285" s="113"/>
      <c r="P285" s="113"/>
      <c r="Q285" s="113"/>
      <c r="R285" s="113"/>
      <c r="S285" s="113"/>
      <c r="T285" s="113"/>
      <c r="U285" s="114"/>
    </row>
    <row r="286" spans="1:21" hidden="1" x14ac:dyDescent="0.3">
      <c r="A286" s="76" t="s">
        <v>18</v>
      </c>
      <c r="B286" s="154"/>
      <c r="C286" s="157"/>
      <c r="D286" s="157"/>
      <c r="E286" s="157"/>
      <c r="F286" s="157"/>
      <c r="G286" s="157"/>
      <c r="H286" s="157"/>
      <c r="I286" s="157"/>
      <c r="J286" s="158"/>
      <c r="K286" s="101">
        <v>0</v>
      </c>
      <c r="L286" s="101">
        <v>0</v>
      </c>
      <c r="M286" s="101">
        <v>0</v>
      </c>
      <c r="N286" s="113"/>
      <c r="O286" s="113"/>
      <c r="P286" s="113"/>
      <c r="Q286" s="113"/>
      <c r="R286" s="113"/>
      <c r="S286" s="113"/>
      <c r="T286" s="113"/>
      <c r="U286" s="114"/>
    </row>
    <row r="287" spans="1:21" hidden="1" x14ac:dyDescent="0.3">
      <c r="A287" s="76" t="s">
        <v>19</v>
      </c>
      <c r="B287" s="154"/>
      <c r="C287" s="157"/>
      <c r="D287" s="157"/>
      <c r="E287" s="157"/>
      <c r="F287" s="157"/>
      <c r="G287" s="157"/>
      <c r="H287" s="157"/>
      <c r="I287" s="157"/>
      <c r="J287" s="158"/>
      <c r="K287" s="101">
        <v>0</v>
      </c>
      <c r="L287" s="101">
        <v>0</v>
      </c>
      <c r="M287" s="101">
        <v>0</v>
      </c>
      <c r="N287" s="113"/>
      <c r="O287" s="113"/>
      <c r="P287" s="113"/>
      <c r="Q287" s="113"/>
      <c r="R287" s="113"/>
      <c r="S287" s="113"/>
      <c r="T287" s="113"/>
      <c r="U287" s="114"/>
    </row>
    <row r="288" spans="1:21" hidden="1" x14ac:dyDescent="0.3">
      <c r="A288" s="76" t="s">
        <v>20</v>
      </c>
      <c r="B288" s="154"/>
      <c r="C288" s="157"/>
      <c r="D288" s="157"/>
      <c r="E288" s="157"/>
      <c r="F288" s="157"/>
      <c r="G288" s="157"/>
      <c r="H288" s="157"/>
      <c r="I288" s="157"/>
      <c r="J288" s="158"/>
      <c r="K288" s="101">
        <v>0</v>
      </c>
      <c r="L288" s="101">
        <v>0</v>
      </c>
      <c r="M288" s="101">
        <v>0</v>
      </c>
      <c r="N288" s="113"/>
      <c r="O288" s="113"/>
      <c r="P288" s="113"/>
      <c r="Q288" s="113"/>
      <c r="R288" s="113"/>
      <c r="S288" s="113"/>
      <c r="T288" s="113"/>
      <c r="U288" s="114"/>
    </row>
    <row r="289" spans="1:21" hidden="1" x14ac:dyDescent="0.3">
      <c r="A289" s="76" t="s">
        <v>21</v>
      </c>
      <c r="B289" s="154"/>
      <c r="C289" s="157"/>
      <c r="D289" s="157"/>
      <c r="E289" s="157"/>
      <c r="F289" s="157"/>
      <c r="G289" s="157"/>
      <c r="H289" s="157"/>
      <c r="I289" s="157"/>
      <c r="J289" s="158"/>
      <c r="K289" s="101">
        <v>0</v>
      </c>
      <c r="L289" s="101">
        <v>0</v>
      </c>
      <c r="M289" s="101">
        <v>0</v>
      </c>
      <c r="N289" s="113"/>
      <c r="O289" s="113"/>
      <c r="P289" s="113"/>
      <c r="Q289" s="113"/>
      <c r="R289" s="113"/>
      <c r="S289" s="113"/>
      <c r="T289" s="113"/>
      <c r="U289" s="114"/>
    </row>
    <row r="290" spans="1:21" hidden="1" x14ac:dyDescent="0.3">
      <c r="A290" s="76" t="s">
        <v>52</v>
      </c>
      <c r="B290" s="154"/>
      <c r="C290" s="157"/>
      <c r="D290" s="157"/>
      <c r="E290" s="157"/>
      <c r="F290" s="157"/>
      <c r="G290" s="157"/>
      <c r="H290" s="157"/>
      <c r="I290" s="157"/>
      <c r="J290" s="158"/>
      <c r="K290" s="101">
        <v>0</v>
      </c>
      <c r="L290" s="101">
        <v>0</v>
      </c>
      <c r="M290" s="101">
        <v>0</v>
      </c>
      <c r="N290" s="113"/>
      <c r="O290" s="113"/>
      <c r="P290" s="113"/>
      <c r="Q290" s="113"/>
      <c r="R290" s="113"/>
      <c r="S290" s="113"/>
      <c r="T290" s="113"/>
      <c r="U290" s="114"/>
    </row>
    <row r="291" spans="1:21" hidden="1" x14ac:dyDescent="0.3">
      <c r="A291" s="76" t="s">
        <v>53</v>
      </c>
      <c r="B291" s="154"/>
      <c r="C291" s="157"/>
      <c r="D291" s="157"/>
      <c r="E291" s="157"/>
      <c r="F291" s="157"/>
      <c r="G291" s="157"/>
      <c r="H291" s="157"/>
      <c r="I291" s="157"/>
      <c r="J291" s="158"/>
      <c r="K291" s="101">
        <v>0</v>
      </c>
      <c r="L291" s="101">
        <v>0</v>
      </c>
      <c r="M291" s="101">
        <v>0</v>
      </c>
      <c r="N291" s="113"/>
      <c r="O291" s="113"/>
      <c r="P291" s="113"/>
      <c r="Q291" s="113"/>
      <c r="R291" s="113"/>
      <c r="S291" s="113"/>
      <c r="T291" s="113"/>
      <c r="U291" s="114"/>
    </row>
    <row r="292" spans="1:21" hidden="1" x14ac:dyDescent="0.3">
      <c r="A292" s="76" t="s">
        <v>54</v>
      </c>
      <c r="B292" s="154"/>
      <c r="C292" s="157"/>
      <c r="D292" s="157"/>
      <c r="E292" s="157"/>
      <c r="F292" s="157"/>
      <c r="G292" s="157"/>
      <c r="H292" s="157"/>
      <c r="I292" s="157"/>
      <c r="J292" s="158"/>
      <c r="K292" s="101">
        <v>0</v>
      </c>
      <c r="L292" s="101">
        <v>0</v>
      </c>
      <c r="M292" s="101">
        <v>0</v>
      </c>
      <c r="N292" s="113"/>
      <c r="O292" s="113"/>
      <c r="P292" s="113"/>
      <c r="Q292" s="113"/>
      <c r="R292" s="113"/>
      <c r="S292" s="113"/>
      <c r="T292" s="113"/>
      <c r="U292" s="114"/>
    </row>
    <row r="293" spans="1:21" hidden="1" x14ac:dyDescent="0.3">
      <c r="A293" s="76" t="s">
        <v>55</v>
      </c>
      <c r="B293" s="154"/>
      <c r="C293" s="157"/>
      <c r="D293" s="157"/>
      <c r="E293" s="157"/>
      <c r="F293" s="157"/>
      <c r="G293" s="157"/>
      <c r="H293" s="157"/>
      <c r="I293" s="157"/>
      <c r="J293" s="158"/>
      <c r="K293" s="101">
        <v>0</v>
      </c>
      <c r="L293" s="101">
        <v>0</v>
      </c>
      <c r="M293" s="101">
        <v>0</v>
      </c>
      <c r="N293" s="113"/>
      <c r="O293" s="113"/>
      <c r="P293" s="113"/>
      <c r="Q293" s="113"/>
      <c r="R293" s="113"/>
      <c r="S293" s="113"/>
      <c r="T293" s="113"/>
      <c r="U293" s="114"/>
    </row>
    <row r="294" spans="1:21" hidden="1" x14ac:dyDescent="0.3">
      <c r="A294" s="76" t="s">
        <v>57</v>
      </c>
      <c r="B294" s="154"/>
      <c r="C294" s="157"/>
      <c r="D294" s="157"/>
      <c r="E294" s="157"/>
      <c r="F294" s="157"/>
      <c r="G294" s="157"/>
      <c r="H294" s="157"/>
      <c r="I294" s="157"/>
      <c r="J294" s="158"/>
      <c r="K294" s="101">
        <v>0</v>
      </c>
      <c r="L294" s="101">
        <v>0</v>
      </c>
      <c r="M294" s="101">
        <v>0</v>
      </c>
      <c r="N294" s="113"/>
      <c r="O294" s="113"/>
      <c r="P294" s="113"/>
      <c r="Q294" s="113"/>
      <c r="R294" s="113"/>
      <c r="S294" s="113"/>
      <c r="T294" s="113"/>
      <c r="U294" s="114"/>
    </row>
    <row r="295" spans="1:21" hidden="1" x14ac:dyDescent="0.3">
      <c r="A295" s="76" t="s">
        <v>56</v>
      </c>
      <c r="B295" s="154"/>
      <c r="C295" s="157"/>
      <c r="D295" s="157"/>
      <c r="E295" s="157"/>
      <c r="F295" s="157"/>
      <c r="G295" s="157"/>
      <c r="H295" s="157"/>
      <c r="I295" s="157"/>
      <c r="J295" s="158"/>
      <c r="K295" s="101">
        <v>0</v>
      </c>
      <c r="L295" s="101">
        <v>0</v>
      </c>
      <c r="M295" s="101">
        <v>0</v>
      </c>
      <c r="N295" s="113"/>
      <c r="O295" s="113"/>
      <c r="P295" s="113"/>
      <c r="Q295" s="113"/>
      <c r="R295" s="113"/>
      <c r="S295" s="113"/>
      <c r="T295" s="113"/>
      <c r="U295" s="114"/>
    </row>
    <row r="296" spans="1:21" hidden="1" x14ac:dyDescent="0.3">
      <c r="A296" s="76" t="s">
        <v>58</v>
      </c>
      <c r="B296" s="154"/>
      <c r="C296" s="157"/>
      <c r="D296" s="157"/>
      <c r="E296" s="157"/>
      <c r="F296" s="157"/>
      <c r="G296" s="157"/>
      <c r="H296" s="157"/>
      <c r="I296" s="157"/>
      <c r="J296" s="158"/>
      <c r="K296" s="101">
        <v>0</v>
      </c>
      <c r="L296" s="101">
        <v>0</v>
      </c>
      <c r="M296" s="101">
        <v>0</v>
      </c>
      <c r="N296" s="113"/>
      <c r="O296" s="113"/>
      <c r="P296" s="113"/>
      <c r="Q296" s="113"/>
      <c r="R296" s="113"/>
      <c r="S296" s="113"/>
      <c r="T296" s="113"/>
      <c r="U296" s="114"/>
    </row>
    <row r="297" spans="1:21" hidden="1" x14ac:dyDescent="0.3">
      <c r="A297" s="76" t="s">
        <v>59</v>
      </c>
      <c r="B297" s="154"/>
      <c r="C297" s="157"/>
      <c r="D297" s="157"/>
      <c r="E297" s="157"/>
      <c r="F297" s="157"/>
      <c r="G297" s="157"/>
      <c r="H297" s="157"/>
      <c r="I297" s="157"/>
      <c r="J297" s="158"/>
      <c r="K297" s="101">
        <v>0</v>
      </c>
      <c r="L297" s="101">
        <v>0</v>
      </c>
      <c r="M297" s="101">
        <v>0</v>
      </c>
      <c r="N297" s="113"/>
      <c r="O297" s="113"/>
      <c r="P297" s="113"/>
      <c r="Q297" s="113"/>
      <c r="R297" s="113"/>
      <c r="S297" s="113"/>
      <c r="T297" s="113"/>
      <c r="U297" s="114"/>
    </row>
    <row r="298" spans="1:21" hidden="1" x14ac:dyDescent="0.3">
      <c r="A298" s="76" t="s">
        <v>60</v>
      </c>
      <c r="B298" s="154"/>
      <c r="C298" s="157"/>
      <c r="D298" s="157"/>
      <c r="E298" s="157"/>
      <c r="F298" s="157"/>
      <c r="G298" s="157"/>
      <c r="H298" s="157"/>
      <c r="I298" s="157"/>
      <c r="J298" s="158"/>
      <c r="K298" s="101">
        <v>0</v>
      </c>
      <c r="L298" s="101">
        <v>0</v>
      </c>
      <c r="M298" s="101">
        <v>0</v>
      </c>
      <c r="N298" s="113"/>
      <c r="O298" s="113"/>
      <c r="P298" s="113"/>
      <c r="Q298" s="113"/>
      <c r="R298" s="113"/>
      <c r="S298" s="113"/>
      <c r="T298" s="113"/>
      <c r="U298" s="114"/>
    </row>
    <row r="299" spans="1:21" hidden="1" x14ac:dyDescent="0.3">
      <c r="A299" s="76" t="s">
        <v>61</v>
      </c>
      <c r="B299" s="154"/>
      <c r="C299" s="157"/>
      <c r="D299" s="157"/>
      <c r="E299" s="157"/>
      <c r="F299" s="157"/>
      <c r="G299" s="157"/>
      <c r="H299" s="157"/>
      <c r="I299" s="157"/>
      <c r="J299" s="158"/>
      <c r="K299" s="101">
        <v>0</v>
      </c>
      <c r="L299" s="101">
        <v>0</v>
      </c>
      <c r="M299" s="101">
        <v>0</v>
      </c>
      <c r="N299" s="113"/>
      <c r="O299" s="113"/>
      <c r="P299" s="113"/>
      <c r="Q299" s="113"/>
      <c r="R299" s="113"/>
      <c r="S299" s="113"/>
      <c r="T299" s="113"/>
      <c r="U299" s="114"/>
    </row>
    <row r="300" spans="1:21" hidden="1" x14ac:dyDescent="0.3">
      <c r="A300" s="76" t="s">
        <v>62</v>
      </c>
      <c r="B300" s="154"/>
      <c r="C300" s="157"/>
      <c r="D300" s="157"/>
      <c r="E300" s="157"/>
      <c r="F300" s="157"/>
      <c r="G300" s="157"/>
      <c r="H300" s="157"/>
      <c r="I300" s="157"/>
      <c r="J300" s="158"/>
      <c r="K300" s="101">
        <v>0</v>
      </c>
      <c r="L300" s="101">
        <v>0</v>
      </c>
      <c r="M300" s="101">
        <v>0</v>
      </c>
      <c r="N300" s="113"/>
      <c r="O300" s="113"/>
      <c r="P300" s="113"/>
      <c r="Q300" s="113"/>
      <c r="R300" s="113"/>
      <c r="S300" s="113"/>
      <c r="T300" s="113"/>
      <c r="U300" s="114"/>
    </row>
    <row r="301" spans="1:21" hidden="1" x14ac:dyDescent="0.3">
      <c r="A301" s="76" t="s">
        <v>63</v>
      </c>
      <c r="B301" s="154"/>
      <c r="C301" s="157"/>
      <c r="D301" s="157"/>
      <c r="E301" s="157"/>
      <c r="F301" s="157"/>
      <c r="G301" s="157"/>
      <c r="H301" s="157"/>
      <c r="I301" s="157"/>
      <c r="J301" s="158"/>
      <c r="K301" s="101">
        <v>0</v>
      </c>
      <c r="L301" s="101">
        <v>0</v>
      </c>
      <c r="M301" s="101">
        <v>0</v>
      </c>
      <c r="N301" s="113"/>
      <c r="O301" s="113"/>
      <c r="P301" s="113"/>
      <c r="Q301" s="113"/>
      <c r="R301" s="113"/>
      <c r="S301" s="113"/>
      <c r="T301" s="113"/>
      <c r="U301" s="114"/>
    </row>
    <row r="302" spans="1:21" hidden="1" x14ac:dyDescent="0.3">
      <c r="A302" s="76" t="s">
        <v>64</v>
      </c>
      <c r="B302" s="154"/>
      <c r="C302" s="157"/>
      <c r="D302" s="157"/>
      <c r="E302" s="157"/>
      <c r="F302" s="157"/>
      <c r="G302" s="157"/>
      <c r="H302" s="157"/>
      <c r="I302" s="157"/>
      <c r="J302" s="158"/>
      <c r="K302" s="101">
        <v>0</v>
      </c>
      <c r="L302" s="101">
        <v>0</v>
      </c>
      <c r="M302" s="101">
        <v>0</v>
      </c>
      <c r="N302" s="113"/>
      <c r="O302" s="113"/>
      <c r="P302" s="113"/>
      <c r="Q302" s="113"/>
      <c r="R302" s="113"/>
      <c r="S302" s="113"/>
      <c r="T302" s="113"/>
      <c r="U302" s="114"/>
    </row>
    <row r="303" spans="1:21" hidden="1" x14ac:dyDescent="0.3">
      <c r="A303" s="76" t="s">
        <v>65</v>
      </c>
      <c r="B303" s="154"/>
      <c r="C303" s="157"/>
      <c r="D303" s="157"/>
      <c r="E303" s="157"/>
      <c r="F303" s="157"/>
      <c r="G303" s="157"/>
      <c r="H303" s="157"/>
      <c r="I303" s="157"/>
      <c r="J303" s="158"/>
      <c r="K303" s="101">
        <v>0</v>
      </c>
      <c r="L303" s="101">
        <v>0</v>
      </c>
      <c r="M303" s="101">
        <v>0</v>
      </c>
      <c r="N303" s="113"/>
      <c r="O303" s="113"/>
      <c r="P303" s="113"/>
      <c r="Q303" s="113"/>
      <c r="R303" s="113"/>
      <c r="S303" s="113"/>
      <c r="T303" s="113"/>
      <c r="U303" s="114"/>
    </row>
    <row r="304" spans="1:21" hidden="1" x14ac:dyDescent="0.3">
      <c r="A304" s="76" t="s">
        <v>66</v>
      </c>
      <c r="B304" s="154"/>
      <c r="C304" s="157"/>
      <c r="D304" s="157"/>
      <c r="E304" s="157"/>
      <c r="F304" s="157"/>
      <c r="G304" s="157"/>
      <c r="H304" s="157"/>
      <c r="I304" s="157"/>
      <c r="J304" s="158"/>
      <c r="K304" s="101">
        <v>0</v>
      </c>
      <c r="L304" s="101">
        <v>0</v>
      </c>
      <c r="M304" s="101">
        <v>0</v>
      </c>
      <c r="N304" s="113"/>
      <c r="O304" s="113"/>
      <c r="P304" s="113"/>
      <c r="Q304" s="113"/>
      <c r="R304" s="113"/>
      <c r="S304" s="113"/>
      <c r="T304" s="113"/>
      <c r="U304" s="114"/>
    </row>
    <row r="305" spans="1:21" hidden="1" x14ac:dyDescent="0.3">
      <c r="A305" s="76" t="s">
        <v>67</v>
      </c>
      <c r="B305" s="154"/>
      <c r="C305" s="157"/>
      <c r="D305" s="157"/>
      <c r="E305" s="157"/>
      <c r="F305" s="157"/>
      <c r="G305" s="157"/>
      <c r="H305" s="157"/>
      <c r="I305" s="157"/>
      <c r="J305" s="158"/>
      <c r="K305" s="101">
        <v>0</v>
      </c>
      <c r="L305" s="101">
        <v>0</v>
      </c>
      <c r="M305" s="101">
        <v>0</v>
      </c>
      <c r="N305" s="113"/>
      <c r="O305" s="113"/>
      <c r="P305" s="113"/>
      <c r="Q305" s="113"/>
      <c r="R305" s="113"/>
      <c r="S305" s="113"/>
      <c r="T305" s="113"/>
      <c r="U305" s="114"/>
    </row>
    <row r="306" spans="1:21" hidden="1" x14ac:dyDescent="0.3">
      <c r="A306" s="76" t="s">
        <v>68</v>
      </c>
      <c r="B306" s="154"/>
      <c r="C306" s="157"/>
      <c r="D306" s="157"/>
      <c r="E306" s="157"/>
      <c r="F306" s="157"/>
      <c r="G306" s="157"/>
      <c r="H306" s="157"/>
      <c r="I306" s="157"/>
      <c r="J306" s="158"/>
      <c r="K306" s="101">
        <v>0</v>
      </c>
      <c r="L306" s="101">
        <v>0</v>
      </c>
      <c r="M306" s="101">
        <v>0</v>
      </c>
      <c r="N306" s="113"/>
      <c r="O306" s="113"/>
      <c r="P306" s="113"/>
      <c r="Q306" s="113"/>
      <c r="R306" s="113"/>
      <c r="S306" s="113"/>
      <c r="T306" s="113"/>
      <c r="U306" s="114"/>
    </row>
    <row r="307" spans="1:21" hidden="1" x14ac:dyDescent="0.3">
      <c r="A307" s="76" t="s">
        <v>69</v>
      </c>
      <c r="B307" s="154"/>
      <c r="C307" s="157"/>
      <c r="D307" s="157"/>
      <c r="E307" s="157"/>
      <c r="F307" s="157"/>
      <c r="G307" s="157"/>
      <c r="H307" s="157"/>
      <c r="I307" s="157"/>
      <c r="J307" s="158"/>
      <c r="K307" s="101">
        <v>0</v>
      </c>
      <c r="L307" s="101">
        <v>0</v>
      </c>
      <c r="M307" s="101">
        <v>0</v>
      </c>
      <c r="N307" s="113"/>
      <c r="O307" s="113"/>
      <c r="P307" s="113"/>
      <c r="Q307" s="113"/>
      <c r="R307" s="113"/>
      <c r="S307" s="113"/>
      <c r="T307" s="113"/>
      <c r="U307" s="114"/>
    </row>
    <row r="308" spans="1:21" hidden="1" x14ac:dyDescent="0.3">
      <c r="A308" s="76" t="s">
        <v>70</v>
      </c>
      <c r="B308" s="154"/>
      <c r="C308" s="157"/>
      <c r="D308" s="157"/>
      <c r="E308" s="157"/>
      <c r="F308" s="157"/>
      <c r="G308" s="157"/>
      <c r="H308" s="157"/>
      <c r="I308" s="157"/>
      <c r="J308" s="158"/>
      <c r="K308" s="101">
        <v>0</v>
      </c>
      <c r="L308" s="101">
        <v>0</v>
      </c>
      <c r="M308" s="101">
        <v>0</v>
      </c>
      <c r="N308" s="113"/>
      <c r="O308" s="113"/>
      <c r="P308" s="113"/>
      <c r="Q308" s="113"/>
      <c r="R308" s="113"/>
      <c r="S308" s="113"/>
      <c r="T308" s="113"/>
      <c r="U308" s="114"/>
    </row>
    <row r="309" spans="1:21" hidden="1" x14ac:dyDescent="0.3">
      <c r="A309" s="76" t="s">
        <v>71</v>
      </c>
      <c r="B309" s="154"/>
      <c r="C309" s="157"/>
      <c r="D309" s="157"/>
      <c r="E309" s="157"/>
      <c r="F309" s="157"/>
      <c r="G309" s="157"/>
      <c r="H309" s="157"/>
      <c r="I309" s="157"/>
      <c r="J309" s="158"/>
      <c r="K309" s="101">
        <v>0</v>
      </c>
      <c r="L309" s="101">
        <v>0</v>
      </c>
      <c r="M309" s="101">
        <v>0</v>
      </c>
      <c r="N309" s="113"/>
      <c r="O309" s="113"/>
      <c r="P309" s="113"/>
      <c r="Q309" s="113"/>
      <c r="R309" s="113"/>
      <c r="S309" s="113"/>
      <c r="T309" s="113"/>
      <c r="U309" s="114"/>
    </row>
    <row r="310" spans="1:21" hidden="1" x14ac:dyDescent="0.3">
      <c r="A310" s="76" t="s">
        <v>72</v>
      </c>
      <c r="B310" s="154"/>
      <c r="C310" s="157"/>
      <c r="D310" s="157"/>
      <c r="E310" s="157"/>
      <c r="F310" s="157"/>
      <c r="G310" s="157"/>
      <c r="H310" s="157"/>
      <c r="I310" s="157"/>
      <c r="J310" s="158"/>
      <c r="K310" s="101">
        <v>0</v>
      </c>
      <c r="L310" s="101">
        <v>0</v>
      </c>
      <c r="M310" s="101">
        <v>0</v>
      </c>
      <c r="N310" s="113"/>
      <c r="O310" s="113"/>
      <c r="P310" s="113"/>
      <c r="Q310" s="113"/>
      <c r="R310" s="113"/>
      <c r="S310" s="113"/>
      <c r="T310" s="113"/>
      <c r="U310" s="114"/>
    </row>
    <row r="311" spans="1:21" hidden="1" x14ac:dyDescent="0.3">
      <c r="A311" s="76" t="s">
        <v>73</v>
      </c>
      <c r="B311" s="154"/>
      <c r="C311" s="157"/>
      <c r="D311" s="157"/>
      <c r="E311" s="157"/>
      <c r="F311" s="157"/>
      <c r="G311" s="157"/>
      <c r="H311" s="157"/>
      <c r="I311" s="157"/>
      <c r="J311" s="158"/>
      <c r="K311" s="101">
        <v>0</v>
      </c>
      <c r="L311" s="101">
        <v>0</v>
      </c>
      <c r="M311" s="101">
        <v>0</v>
      </c>
      <c r="N311" s="113"/>
      <c r="O311" s="113"/>
      <c r="P311" s="113"/>
      <c r="Q311" s="113"/>
      <c r="R311" s="113"/>
      <c r="S311" s="113"/>
      <c r="T311" s="113"/>
      <c r="U311" s="114"/>
    </row>
    <row r="312" spans="1:21" hidden="1" x14ac:dyDescent="0.3">
      <c r="A312" s="76" t="s">
        <v>74</v>
      </c>
      <c r="B312" s="154"/>
      <c r="C312" s="157"/>
      <c r="D312" s="157"/>
      <c r="E312" s="157"/>
      <c r="F312" s="157"/>
      <c r="G312" s="157"/>
      <c r="H312" s="157"/>
      <c r="I312" s="157"/>
      <c r="J312" s="158"/>
      <c r="K312" s="101">
        <v>0</v>
      </c>
      <c r="L312" s="101">
        <v>0</v>
      </c>
      <c r="M312" s="101">
        <v>0</v>
      </c>
      <c r="N312" s="113"/>
      <c r="O312" s="113"/>
      <c r="P312" s="113"/>
      <c r="Q312" s="113"/>
      <c r="R312" s="113"/>
      <c r="S312" s="113"/>
      <c r="T312" s="113"/>
      <c r="U312" s="114"/>
    </row>
    <row r="313" spans="1:21" hidden="1" x14ac:dyDescent="0.3">
      <c r="A313" s="76" t="s">
        <v>75</v>
      </c>
      <c r="B313" s="154"/>
      <c r="C313" s="157"/>
      <c r="D313" s="157"/>
      <c r="E313" s="157"/>
      <c r="F313" s="157"/>
      <c r="G313" s="157"/>
      <c r="H313" s="157"/>
      <c r="I313" s="157"/>
      <c r="J313" s="158"/>
      <c r="K313" s="101">
        <v>0</v>
      </c>
      <c r="L313" s="101">
        <v>0</v>
      </c>
      <c r="M313" s="101">
        <v>0</v>
      </c>
      <c r="N313" s="113"/>
      <c r="O313" s="113"/>
      <c r="P313" s="113"/>
      <c r="Q313" s="113"/>
      <c r="R313" s="113"/>
      <c r="S313" s="113"/>
      <c r="T313" s="113"/>
      <c r="U313" s="114"/>
    </row>
    <row r="314" spans="1:21" hidden="1" x14ac:dyDescent="0.3">
      <c r="A314" s="76" t="s">
        <v>76</v>
      </c>
      <c r="B314" s="154"/>
      <c r="C314" s="157"/>
      <c r="D314" s="157"/>
      <c r="E314" s="157"/>
      <c r="F314" s="157"/>
      <c r="G314" s="157"/>
      <c r="H314" s="157"/>
      <c r="I314" s="157"/>
      <c r="J314" s="158"/>
      <c r="K314" s="101">
        <v>0</v>
      </c>
      <c r="L314" s="101">
        <v>0</v>
      </c>
      <c r="M314" s="101">
        <v>0</v>
      </c>
      <c r="N314" s="113"/>
      <c r="O314" s="113"/>
      <c r="P314" s="113"/>
      <c r="Q314" s="113"/>
      <c r="R314" s="113"/>
      <c r="S314" s="113"/>
      <c r="T314" s="113"/>
      <c r="U314" s="114"/>
    </row>
    <row r="315" spans="1:21" hidden="1" x14ac:dyDescent="0.3">
      <c r="A315" s="76" t="s">
        <v>77</v>
      </c>
      <c r="B315" s="154"/>
      <c r="C315" s="157"/>
      <c r="D315" s="157"/>
      <c r="E315" s="157"/>
      <c r="F315" s="157"/>
      <c r="G315" s="157"/>
      <c r="H315" s="157"/>
      <c r="I315" s="157"/>
      <c r="J315" s="158"/>
      <c r="K315" s="101">
        <v>0</v>
      </c>
      <c r="L315" s="101">
        <v>0</v>
      </c>
      <c r="M315" s="101">
        <v>0</v>
      </c>
      <c r="N315" s="113"/>
      <c r="O315" s="113"/>
      <c r="P315" s="113"/>
      <c r="Q315" s="113"/>
      <c r="R315" s="113"/>
      <c r="S315" s="113"/>
      <c r="T315" s="113"/>
      <c r="U315" s="114"/>
    </row>
    <row r="316" spans="1:21" hidden="1" x14ac:dyDescent="0.3">
      <c r="A316" s="76" t="s">
        <v>78</v>
      </c>
      <c r="B316" s="154"/>
      <c r="C316" s="157"/>
      <c r="D316" s="157"/>
      <c r="E316" s="157"/>
      <c r="F316" s="157"/>
      <c r="G316" s="157"/>
      <c r="H316" s="157"/>
      <c r="I316" s="157"/>
      <c r="J316" s="158"/>
      <c r="K316" s="101">
        <v>0</v>
      </c>
      <c r="L316" s="101">
        <v>0</v>
      </c>
      <c r="M316" s="101">
        <v>0</v>
      </c>
      <c r="N316" s="113"/>
      <c r="O316" s="113"/>
      <c r="P316" s="113"/>
      <c r="Q316" s="113"/>
      <c r="R316" s="113"/>
      <c r="S316" s="113"/>
      <c r="T316" s="113"/>
      <c r="U316" s="114"/>
    </row>
    <row r="317" spans="1:21" hidden="1" x14ac:dyDescent="0.3">
      <c r="A317" s="76" t="s">
        <v>79</v>
      </c>
      <c r="B317" s="154"/>
      <c r="C317" s="157"/>
      <c r="D317" s="157"/>
      <c r="E317" s="157"/>
      <c r="F317" s="157"/>
      <c r="G317" s="157"/>
      <c r="H317" s="157"/>
      <c r="I317" s="157"/>
      <c r="J317" s="158"/>
      <c r="K317" s="101">
        <v>0</v>
      </c>
      <c r="L317" s="101">
        <v>0</v>
      </c>
      <c r="M317" s="101">
        <v>0</v>
      </c>
      <c r="N317" s="113"/>
      <c r="O317" s="113"/>
      <c r="P317" s="113"/>
      <c r="Q317" s="113"/>
      <c r="R317" s="113"/>
      <c r="S317" s="113"/>
      <c r="T317" s="113"/>
      <c r="U317" s="114"/>
    </row>
    <row r="318" spans="1:21" hidden="1" x14ac:dyDescent="0.3">
      <c r="A318" s="80" t="s">
        <v>80</v>
      </c>
      <c r="B318" s="154"/>
      <c r="C318" s="157"/>
      <c r="D318" s="157"/>
      <c r="E318" s="157"/>
      <c r="F318" s="157"/>
      <c r="G318" s="157"/>
      <c r="H318" s="157"/>
      <c r="I318" s="157"/>
      <c r="J318" s="158"/>
      <c r="K318" s="101">
        <v>0</v>
      </c>
      <c r="L318" s="101">
        <v>0</v>
      </c>
      <c r="M318" s="101">
        <v>0</v>
      </c>
      <c r="N318" s="113"/>
      <c r="O318" s="113"/>
      <c r="P318" s="113"/>
      <c r="Q318" s="113"/>
      <c r="R318" s="113"/>
      <c r="S318" s="113"/>
      <c r="T318" s="113"/>
      <c r="U318" s="114"/>
    </row>
    <row r="319" spans="1:21" hidden="1" x14ac:dyDescent="0.3">
      <c r="A319" s="80" t="s">
        <v>81</v>
      </c>
      <c r="B319" s="154"/>
      <c r="C319" s="157"/>
      <c r="D319" s="157"/>
      <c r="E319" s="157"/>
      <c r="F319" s="157"/>
      <c r="G319" s="157"/>
      <c r="H319" s="157"/>
      <c r="I319" s="157"/>
      <c r="J319" s="158"/>
      <c r="K319" s="101">
        <v>0</v>
      </c>
      <c r="L319" s="101">
        <v>0</v>
      </c>
      <c r="M319" s="101">
        <v>0</v>
      </c>
      <c r="N319" s="113"/>
      <c r="O319" s="113"/>
      <c r="P319" s="113"/>
      <c r="Q319" s="113"/>
      <c r="R319" s="113"/>
      <c r="S319" s="113"/>
      <c r="T319" s="113"/>
      <c r="U319" s="114"/>
    </row>
    <row r="320" spans="1:21" hidden="1" x14ac:dyDescent="0.3">
      <c r="A320" s="80" t="s">
        <v>82</v>
      </c>
      <c r="B320" s="154"/>
      <c r="C320" s="157"/>
      <c r="D320" s="157"/>
      <c r="E320" s="157"/>
      <c r="F320" s="157"/>
      <c r="G320" s="157"/>
      <c r="H320" s="157"/>
      <c r="I320" s="157"/>
      <c r="J320" s="158"/>
      <c r="K320" s="101">
        <v>0</v>
      </c>
      <c r="L320" s="101">
        <v>0</v>
      </c>
      <c r="M320" s="101">
        <v>0</v>
      </c>
      <c r="N320" s="113"/>
      <c r="O320" s="113"/>
      <c r="P320" s="113"/>
      <c r="Q320" s="113"/>
      <c r="R320" s="113"/>
      <c r="S320" s="113"/>
      <c r="T320" s="113"/>
      <c r="U320" s="114"/>
    </row>
    <row r="321" spans="1:21" hidden="1" x14ac:dyDescent="0.3">
      <c r="A321" s="80" t="s">
        <v>83</v>
      </c>
      <c r="B321" s="154"/>
      <c r="C321" s="157"/>
      <c r="D321" s="157"/>
      <c r="E321" s="157"/>
      <c r="F321" s="157"/>
      <c r="G321" s="157"/>
      <c r="H321" s="157"/>
      <c r="I321" s="157"/>
      <c r="J321" s="158"/>
      <c r="K321" s="101">
        <v>0</v>
      </c>
      <c r="L321" s="101">
        <v>0</v>
      </c>
      <c r="M321" s="101">
        <v>0</v>
      </c>
      <c r="N321" s="113"/>
      <c r="O321" s="113"/>
      <c r="P321" s="113"/>
      <c r="Q321" s="113"/>
      <c r="R321" s="113"/>
      <c r="S321" s="113"/>
      <c r="T321" s="113"/>
      <c r="U321" s="114"/>
    </row>
    <row r="322" spans="1:21" hidden="1" x14ac:dyDescent="0.3">
      <c r="A322" s="80" t="s">
        <v>84</v>
      </c>
      <c r="B322" s="154"/>
      <c r="C322" s="157"/>
      <c r="D322" s="157"/>
      <c r="E322" s="157"/>
      <c r="F322" s="157"/>
      <c r="G322" s="157"/>
      <c r="H322" s="157"/>
      <c r="I322" s="157"/>
      <c r="J322" s="158"/>
      <c r="K322" s="101">
        <v>0</v>
      </c>
      <c r="L322" s="101">
        <v>0</v>
      </c>
      <c r="M322" s="101">
        <v>0</v>
      </c>
      <c r="N322" s="113"/>
      <c r="O322" s="113"/>
      <c r="P322" s="113"/>
      <c r="Q322" s="113"/>
      <c r="R322" s="113"/>
      <c r="S322" s="113"/>
      <c r="T322" s="113"/>
      <c r="U322" s="114"/>
    </row>
    <row r="323" spans="1:21" hidden="1" x14ac:dyDescent="0.3">
      <c r="A323" s="80" t="s">
        <v>85</v>
      </c>
      <c r="B323" s="154"/>
      <c r="C323" s="157"/>
      <c r="D323" s="157"/>
      <c r="E323" s="157"/>
      <c r="F323" s="157"/>
      <c r="G323" s="157"/>
      <c r="H323" s="157"/>
      <c r="I323" s="157"/>
      <c r="J323" s="158"/>
      <c r="K323" s="101">
        <v>0</v>
      </c>
      <c r="L323" s="101">
        <v>0</v>
      </c>
      <c r="M323" s="101">
        <v>0</v>
      </c>
      <c r="N323" s="113"/>
      <c r="O323" s="113"/>
      <c r="P323" s="113"/>
      <c r="Q323" s="113"/>
      <c r="R323" s="113"/>
      <c r="S323" s="113"/>
      <c r="T323" s="113"/>
      <c r="U323" s="114"/>
    </row>
    <row r="324" spans="1:21" hidden="1" x14ac:dyDescent="0.3">
      <c r="A324" s="80" t="s">
        <v>86</v>
      </c>
      <c r="B324" s="154"/>
      <c r="C324" s="157"/>
      <c r="D324" s="157"/>
      <c r="E324" s="157"/>
      <c r="F324" s="157"/>
      <c r="G324" s="157"/>
      <c r="H324" s="157"/>
      <c r="I324" s="157"/>
      <c r="J324" s="158"/>
      <c r="K324" s="101">
        <v>0</v>
      </c>
      <c r="L324" s="101">
        <v>0</v>
      </c>
      <c r="M324" s="101">
        <v>0</v>
      </c>
      <c r="N324" s="113"/>
      <c r="O324" s="113"/>
      <c r="P324" s="113"/>
      <c r="Q324" s="113"/>
      <c r="R324" s="113"/>
      <c r="S324" s="113"/>
      <c r="T324" s="113"/>
      <c r="U324" s="114"/>
    </row>
    <row r="325" spans="1:21" hidden="1" x14ac:dyDescent="0.3">
      <c r="A325" s="80" t="s">
        <v>87</v>
      </c>
      <c r="B325" s="154"/>
      <c r="C325" s="157"/>
      <c r="D325" s="157"/>
      <c r="E325" s="157"/>
      <c r="F325" s="157"/>
      <c r="G325" s="157"/>
      <c r="H325" s="157"/>
      <c r="I325" s="157"/>
      <c r="J325" s="158"/>
      <c r="K325" s="101">
        <v>0</v>
      </c>
      <c r="L325" s="101">
        <v>0</v>
      </c>
      <c r="M325" s="101">
        <v>0</v>
      </c>
      <c r="N325" s="113"/>
      <c r="O325" s="113"/>
      <c r="P325" s="113"/>
      <c r="Q325" s="113"/>
      <c r="R325" s="113"/>
      <c r="S325" s="113"/>
      <c r="T325" s="113"/>
      <c r="U325" s="114"/>
    </row>
    <row r="326" spans="1:21" hidden="1" x14ac:dyDescent="0.3">
      <c r="A326" s="80" t="s">
        <v>88</v>
      </c>
      <c r="B326" s="154"/>
      <c r="C326" s="157"/>
      <c r="D326" s="157"/>
      <c r="E326" s="157"/>
      <c r="F326" s="157"/>
      <c r="G326" s="157"/>
      <c r="H326" s="157"/>
      <c r="I326" s="157"/>
      <c r="J326" s="158"/>
      <c r="K326" s="101">
        <v>0</v>
      </c>
      <c r="L326" s="101">
        <v>0</v>
      </c>
      <c r="M326" s="101">
        <v>0</v>
      </c>
      <c r="N326" s="113"/>
      <c r="O326" s="113"/>
      <c r="P326" s="113"/>
      <c r="Q326" s="113"/>
      <c r="R326" s="113"/>
      <c r="S326" s="113"/>
      <c r="T326" s="113"/>
      <c r="U326" s="114"/>
    </row>
    <row r="327" spans="1:21" hidden="1" x14ac:dyDescent="0.3">
      <c r="A327" s="80" t="s">
        <v>89</v>
      </c>
      <c r="B327" s="154"/>
      <c r="C327" s="157"/>
      <c r="D327" s="157"/>
      <c r="E327" s="157"/>
      <c r="F327" s="157"/>
      <c r="G327" s="157"/>
      <c r="H327" s="157"/>
      <c r="I327" s="157"/>
      <c r="J327" s="158"/>
      <c r="K327" s="101">
        <v>0</v>
      </c>
      <c r="L327" s="101">
        <v>0</v>
      </c>
      <c r="M327" s="101">
        <v>0</v>
      </c>
      <c r="N327" s="113"/>
      <c r="O327" s="113"/>
      <c r="P327" s="113"/>
      <c r="Q327" s="113"/>
      <c r="R327" s="113"/>
      <c r="S327" s="113"/>
      <c r="T327" s="113"/>
      <c r="U327" s="114"/>
    </row>
    <row r="328" spans="1:21" hidden="1" x14ac:dyDescent="0.3">
      <c r="A328" s="31"/>
      <c r="B328" s="1"/>
      <c r="J328" s="42"/>
      <c r="K328" s="43"/>
      <c r="L328" s="43"/>
      <c r="M328" s="43"/>
      <c r="N328" s="113"/>
      <c r="O328" s="113"/>
      <c r="P328" s="113"/>
      <c r="Q328" s="113"/>
      <c r="R328" s="113"/>
      <c r="S328" s="113"/>
      <c r="T328" s="113"/>
      <c r="U328" s="114"/>
    </row>
    <row r="329" spans="1:21" x14ac:dyDescent="0.3">
      <c r="A329" s="24"/>
      <c r="B329" s="25"/>
      <c r="C329" s="25"/>
      <c r="D329" s="25"/>
      <c r="E329" s="25"/>
      <c r="F329" s="25"/>
      <c r="G329" s="25"/>
      <c r="H329" s="25"/>
      <c r="I329" s="25"/>
      <c r="J329" s="25"/>
      <c r="K329" s="15" t="s">
        <v>29</v>
      </c>
      <c r="L329" s="15" t="s">
        <v>30</v>
      </c>
      <c r="M329" s="16" t="s">
        <v>9</v>
      </c>
      <c r="N329" s="113"/>
      <c r="O329" s="113"/>
      <c r="P329" s="113"/>
      <c r="Q329" s="113"/>
      <c r="R329" s="113"/>
      <c r="S329" s="113"/>
      <c r="T329" s="113"/>
      <c r="U329" s="114"/>
    </row>
    <row r="330" spans="1:21" x14ac:dyDescent="0.3">
      <c r="A330" s="18"/>
      <c r="B330" s="176" t="s">
        <v>46</v>
      </c>
      <c r="C330" s="176"/>
      <c r="D330" s="176"/>
      <c r="E330" s="176"/>
      <c r="F330" s="176"/>
      <c r="G330" s="176"/>
      <c r="H330" s="176"/>
      <c r="I330" s="176"/>
      <c r="J330" s="177"/>
      <c r="K330" s="36">
        <f>ROUND(SUM(K278:K327),0)</f>
        <v>0</v>
      </c>
      <c r="L330" s="36">
        <f>ROUND(SUM(L278:L327),0)</f>
        <v>0</v>
      </c>
      <c r="M330" s="36">
        <f>ROUND(SUM(M278:M327),0)</f>
        <v>0</v>
      </c>
      <c r="N330" s="113"/>
      <c r="O330" s="113"/>
      <c r="P330" s="113"/>
      <c r="Q330" s="113"/>
      <c r="R330" s="113"/>
      <c r="S330" s="113"/>
      <c r="T330" s="113"/>
      <c r="U330" s="114"/>
    </row>
    <row r="331" spans="1:21" x14ac:dyDescent="0.3">
      <c r="N331" s="113"/>
      <c r="O331" s="113"/>
      <c r="P331" s="113"/>
      <c r="Q331" s="113"/>
      <c r="R331" s="113"/>
      <c r="S331" s="113"/>
      <c r="T331" s="113"/>
      <c r="U331" s="114"/>
    </row>
    <row r="332" spans="1:21" ht="15" thickBot="1" x14ac:dyDescent="0.35">
      <c r="A332" s="62"/>
      <c r="B332" s="64" t="s">
        <v>128</v>
      </c>
      <c r="C332" s="63"/>
      <c r="D332" s="63"/>
      <c r="E332" s="63"/>
      <c r="F332" s="63"/>
      <c r="G332" s="63"/>
      <c r="H332" s="63"/>
      <c r="I332" s="63"/>
      <c r="J332" s="63"/>
      <c r="K332" s="61"/>
      <c r="L332" s="61"/>
      <c r="M332" s="61"/>
      <c r="N332" s="113"/>
      <c r="O332" s="113"/>
      <c r="P332" s="113"/>
      <c r="Q332" s="113"/>
      <c r="R332" s="113"/>
      <c r="S332" s="113"/>
      <c r="T332" s="113"/>
      <c r="U332" s="114"/>
    </row>
    <row r="333" spans="1:21" ht="15" thickTop="1" x14ac:dyDescent="0.3">
      <c r="A333" s="1"/>
      <c r="B333" s="29"/>
      <c r="C333" s="29"/>
      <c r="D333" s="29"/>
      <c r="E333" s="29"/>
      <c r="F333" s="29"/>
      <c r="G333" s="29"/>
      <c r="H333" s="29"/>
      <c r="I333" s="29"/>
      <c r="J333" s="29"/>
      <c r="K333" s="22"/>
      <c r="N333" s="113"/>
      <c r="O333" s="113"/>
      <c r="P333" s="113"/>
      <c r="Q333" s="113"/>
      <c r="R333" s="113"/>
      <c r="S333" s="113"/>
      <c r="T333" s="113"/>
      <c r="U333" s="114"/>
    </row>
    <row r="334" spans="1:21" x14ac:dyDescent="0.3">
      <c r="A334" s="1"/>
      <c r="B334" s="160" t="s">
        <v>32</v>
      </c>
      <c r="C334" s="161"/>
      <c r="D334" s="161"/>
      <c r="E334" s="161"/>
      <c r="F334" s="161"/>
      <c r="G334" s="161"/>
      <c r="H334" s="38">
        <f>G14</f>
        <v>1</v>
      </c>
      <c r="I334" s="38"/>
      <c r="J334" s="1"/>
      <c r="K334" s="20"/>
      <c r="N334" s="113"/>
      <c r="O334" s="113"/>
      <c r="P334" s="113"/>
      <c r="Q334" s="113"/>
      <c r="R334" s="113"/>
      <c r="S334" s="113"/>
      <c r="T334" s="113"/>
      <c r="U334" s="114"/>
    </row>
    <row r="335" spans="1:21" x14ac:dyDescent="0.3">
      <c r="A335" s="1"/>
      <c r="B335" s="1"/>
      <c r="C335" s="1"/>
      <c r="D335" s="21"/>
      <c r="E335" s="1"/>
      <c r="F335" s="1"/>
      <c r="G335" s="1"/>
      <c r="H335" s="1"/>
      <c r="I335" s="1"/>
      <c r="J335" s="1"/>
      <c r="K335" s="20"/>
      <c r="N335" s="113"/>
      <c r="O335" s="113"/>
      <c r="P335" s="113"/>
      <c r="Q335" s="113"/>
      <c r="R335" s="113"/>
      <c r="S335" s="113"/>
      <c r="T335" s="113"/>
      <c r="U335" s="114"/>
    </row>
    <row r="336" spans="1:21" x14ac:dyDescent="0.3">
      <c r="A336" s="1"/>
      <c r="B336" s="19" t="s">
        <v>33</v>
      </c>
      <c r="C336" s="1"/>
      <c r="D336" s="21"/>
      <c r="E336" s="1"/>
      <c r="F336" s="1"/>
      <c r="G336" s="1"/>
      <c r="H336" s="1"/>
      <c r="I336" s="1"/>
      <c r="J336" s="1"/>
      <c r="K336" s="20"/>
      <c r="N336" s="113"/>
      <c r="O336" s="113"/>
      <c r="P336" s="113"/>
      <c r="Q336" s="113"/>
      <c r="R336" s="113"/>
      <c r="S336" s="113"/>
      <c r="T336" s="113"/>
      <c r="U336" s="114"/>
    </row>
    <row r="337" spans="1:21" ht="39.6" x14ac:dyDescent="0.3">
      <c r="B337" s="166" t="s">
        <v>34</v>
      </c>
      <c r="C337" s="169"/>
      <c r="D337" s="169"/>
      <c r="E337" s="169"/>
      <c r="F337" s="169"/>
      <c r="G337" s="169"/>
      <c r="H337" s="170"/>
      <c r="I337" s="15" t="s">
        <v>37</v>
      </c>
      <c r="J337" s="15" t="s">
        <v>120</v>
      </c>
      <c r="K337" s="15" t="s">
        <v>29</v>
      </c>
      <c r="L337" s="15" t="s">
        <v>30</v>
      </c>
      <c r="M337" s="16" t="s">
        <v>9</v>
      </c>
      <c r="N337" s="113"/>
      <c r="O337" s="113"/>
      <c r="P337" s="113"/>
      <c r="Q337" s="113"/>
      <c r="R337" s="113"/>
      <c r="S337" s="113"/>
      <c r="T337" s="113"/>
      <c r="U337" s="114"/>
    </row>
    <row r="338" spans="1:21" x14ac:dyDescent="0.3">
      <c r="A338" s="76" t="s">
        <v>10</v>
      </c>
      <c r="B338" s="154" t="s">
        <v>191</v>
      </c>
      <c r="C338" s="155"/>
      <c r="D338" s="155"/>
      <c r="E338" s="155"/>
      <c r="F338" s="155"/>
      <c r="G338" s="155"/>
      <c r="H338" s="156"/>
      <c r="I338" s="77">
        <v>5000</v>
      </c>
      <c r="J338" s="105">
        <v>0</v>
      </c>
      <c r="K338" s="11">
        <f>ROUND(I338*J338,0)</f>
        <v>0</v>
      </c>
      <c r="L338" s="11">
        <f>ROUND(I338-K338,0)</f>
        <v>5000</v>
      </c>
      <c r="M338" s="11">
        <f>K338+L338</f>
        <v>5000</v>
      </c>
      <c r="N338" s="113"/>
      <c r="O338" s="113"/>
      <c r="P338" s="113"/>
      <c r="Q338" s="113"/>
      <c r="R338" s="113"/>
      <c r="S338" s="113"/>
      <c r="T338" s="113"/>
      <c r="U338" s="114"/>
    </row>
    <row r="339" spans="1:21" x14ac:dyDescent="0.3">
      <c r="A339" s="76" t="s">
        <v>11</v>
      </c>
      <c r="B339" s="154" t="s">
        <v>169</v>
      </c>
      <c r="C339" s="155"/>
      <c r="D339" s="155"/>
      <c r="E339" s="155"/>
      <c r="F339" s="155"/>
      <c r="G339" s="155"/>
      <c r="H339" s="156"/>
      <c r="I339" s="77">
        <v>850</v>
      </c>
      <c r="J339" s="105">
        <v>0</v>
      </c>
      <c r="K339" s="11">
        <f>ROUND(I339*J339,0)</f>
        <v>0</v>
      </c>
      <c r="L339" s="11">
        <f t="shared" ref="L339:L348" si="30">ROUND(I339-K339,0)</f>
        <v>850</v>
      </c>
      <c r="M339" s="11">
        <f>K339+L339</f>
        <v>850</v>
      </c>
      <c r="N339" s="113"/>
      <c r="O339" s="113"/>
      <c r="P339" s="113"/>
      <c r="Q339" s="113"/>
      <c r="R339" s="113"/>
      <c r="S339" s="113"/>
      <c r="T339" s="113"/>
      <c r="U339" s="114"/>
    </row>
    <row r="340" spans="1:21" x14ac:dyDescent="0.3">
      <c r="A340" s="76" t="s">
        <v>12</v>
      </c>
      <c r="B340" s="154" t="s">
        <v>192</v>
      </c>
      <c r="C340" s="155"/>
      <c r="D340" s="155"/>
      <c r="E340" s="155"/>
      <c r="F340" s="155"/>
      <c r="G340" s="155"/>
      <c r="H340" s="156"/>
      <c r="I340" s="77">
        <v>247.25</v>
      </c>
      <c r="J340" s="105">
        <v>0</v>
      </c>
      <c r="K340" s="11">
        <f t="shared" ref="K340:K348" si="31">ROUND(I340*J340,0)</f>
        <v>0</v>
      </c>
      <c r="L340" s="11">
        <f t="shared" si="30"/>
        <v>247</v>
      </c>
      <c r="M340" s="11">
        <f>K340+L340</f>
        <v>247</v>
      </c>
      <c r="N340" s="113"/>
      <c r="O340" s="113"/>
      <c r="P340" s="113"/>
      <c r="Q340" s="113"/>
      <c r="R340" s="113"/>
      <c r="S340" s="113"/>
      <c r="T340" s="113"/>
      <c r="U340" s="114"/>
    </row>
    <row r="341" spans="1:21" x14ac:dyDescent="0.3">
      <c r="A341" s="76" t="s">
        <v>13</v>
      </c>
      <c r="B341" s="154" t="s">
        <v>164</v>
      </c>
      <c r="C341" s="157"/>
      <c r="D341" s="157"/>
      <c r="E341" s="157"/>
      <c r="F341" s="157"/>
      <c r="G341" s="157"/>
      <c r="H341" s="158"/>
      <c r="I341" s="77">
        <v>700</v>
      </c>
      <c r="J341" s="105">
        <v>0</v>
      </c>
      <c r="K341" s="11">
        <f t="shared" si="31"/>
        <v>0</v>
      </c>
      <c r="L341" s="11">
        <f t="shared" si="30"/>
        <v>700</v>
      </c>
      <c r="M341" s="11">
        <f t="shared" ref="M341:M348" si="32">K341+L341</f>
        <v>700</v>
      </c>
      <c r="N341" s="113"/>
      <c r="O341" s="113"/>
      <c r="P341" s="113"/>
      <c r="Q341" s="113"/>
      <c r="R341" s="113"/>
      <c r="S341" s="113"/>
      <c r="T341" s="113"/>
      <c r="U341" s="114"/>
    </row>
    <row r="342" spans="1:21" x14ac:dyDescent="0.3">
      <c r="A342" s="76" t="s">
        <v>14</v>
      </c>
      <c r="B342" s="154" t="s">
        <v>174</v>
      </c>
      <c r="C342" s="157"/>
      <c r="D342" s="157"/>
      <c r="E342" s="157"/>
      <c r="F342" s="157"/>
      <c r="G342" s="157"/>
      <c r="H342" s="158"/>
      <c r="I342" s="77">
        <v>1000</v>
      </c>
      <c r="J342" s="105">
        <v>0</v>
      </c>
      <c r="K342" s="11">
        <f t="shared" si="31"/>
        <v>0</v>
      </c>
      <c r="L342" s="11">
        <f t="shared" si="30"/>
        <v>1000</v>
      </c>
      <c r="M342" s="11">
        <f t="shared" si="32"/>
        <v>1000</v>
      </c>
      <c r="N342" s="113"/>
      <c r="O342" s="113"/>
      <c r="P342" s="113"/>
      <c r="Q342" s="113"/>
      <c r="R342" s="113"/>
      <c r="S342" s="113"/>
      <c r="T342" s="113"/>
      <c r="U342" s="114"/>
    </row>
    <row r="343" spans="1:21" x14ac:dyDescent="0.3">
      <c r="A343" s="76" t="s">
        <v>15</v>
      </c>
      <c r="B343" s="154" t="s">
        <v>193</v>
      </c>
      <c r="C343" s="155"/>
      <c r="D343" s="155"/>
      <c r="E343" s="155"/>
      <c r="F343" s="155"/>
      <c r="G343" s="155"/>
      <c r="H343" s="156"/>
      <c r="I343" s="77">
        <v>0</v>
      </c>
      <c r="J343" s="105">
        <v>0</v>
      </c>
      <c r="K343" s="11">
        <f t="shared" si="31"/>
        <v>0</v>
      </c>
      <c r="L343" s="11">
        <f t="shared" si="30"/>
        <v>0</v>
      </c>
      <c r="M343" s="11">
        <f t="shared" si="32"/>
        <v>0</v>
      </c>
      <c r="N343" s="113"/>
      <c r="O343" s="113"/>
      <c r="P343" s="113"/>
      <c r="Q343" s="113"/>
      <c r="R343" s="113"/>
      <c r="S343" s="113"/>
      <c r="T343" s="113"/>
      <c r="U343" s="114"/>
    </row>
    <row r="344" spans="1:21" x14ac:dyDescent="0.3">
      <c r="A344" s="76" t="s">
        <v>16</v>
      </c>
      <c r="B344" s="154"/>
      <c r="C344" s="155"/>
      <c r="D344" s="155"/>
      <c r="E344" s="155"/>
      <c r="F344" s="155"/>
      <c r="G344" s="155"/>
      <c r="H344" s="156"/>
      <c r="I344" s="77">
        <v>0</v>
      </c>
      <c r="J344" s="105">
        <v>0</v>
      </c>
      <c r="K344" s="11">
        <f t="shared" si="31"/>
        <v>0</v>
      </c>
      <c r="L344" s="11">
        <f t="shared" si="30"/>
        <v>0</v>
      </c>
      <c r="M344" s="11">
        <f t="shared" si="32"/>
        <v>0</v>
      </c>
      <c r="N344" s="113"/>
      <c r="O344" s="113"/>
      <c r="P344" s="113"/>
      <c r="Q344" s="113"/>
      <c r="R344" s="113"/>
      <c r="S344" s="113"/>
      <c r="T344" s="113"/>
      <c r="U344" s="114"/>
    </row>
    <row r="345" spans="1:21" x14ac:dyDescent="0.3">
      <c r="A345" s="76" t="s">
        <v>17</v>
      </c>
      <c r="B345" s="154"/>
      <c r="C345" s="155"/>
      <c r="D345" s="155"/>
      <c r="E345" s="155"/>
      <c r="F345" s="155"/>
      <c r="G345" s="155"/>
      <c r="H345" s="156"/>
      <c r="I345" s="77">
        <v>0</v>
      </c>
      <c r="J345" s="105">
        <v>0</v>
      </c>
      <c r="K345" s="11">
        <f t="shared" si="31"/>
        <v>0</v>
      </c>
      <c r="L345" s="11">
        <f t="shared" si="30"/>
        <v>0</v>
      </c>
      <c r="M345" s="11">
        <f t="shared" si="32"/>
        <v>0</v>
      </c>
      <c r="N345" s="113"/>
      <c r="O345" s="113"/>
      <c r="P345" s="113"/>
      <c r="Q345" s="113"/>
      <c r="R345" s="113"/>
      <c r="S345" s="113"/>
      <c r="T345" s="113"/>
      <c r="U345" s="114"/>
    </row>
    <row r="346" spans="1:21" x14ac:dyDescent="0.3">
      <c r="A346" s="76" t="s">
        <v>18</v>
      </c>
      <c r="B346" s="154"/>
      <c r="C346" s="155"/>
      <c r="D346" s="155"/>
      <c r="E346" s="155"/>
      <c r="F346" s="155"/>
      <c r="G346" s="155"/>
      <c r="H346" s="156"/>
      <c r="I346" s="77">
        <v>0</v>
      </c>
      <c r="J346" s="105">
        <v>0</v>
      </c>
      <c r="K346" s="11">
        <f t="shared" si="31"/>
        <v>0</v>
      </c>
      <c r="L346" s="11">
        <f t="shared" si="30"/>
        <v>0</v>
      </c>
      <c r="M346" s="11">
        <f t="shared" si="32"/>
        <v>0</v>
      </c>
      <c r="N346" s="113"/>
      <c r="O346" s="113"/>
      <c r="P346" s="113"/>
      <c r="Q346" s="113"/>
      <c r="R346" s="113"/>
      <c r="S346" s="113"/>
      <c r="T346" s="113"/>
      <c r="U346" s="114"/>
    </row>
    <row r="347" spans="1:21" x14ac:dyDescent="0.3">
      <c r="A347" s="76" t="s">
        <v>19</v>
      </c>
      <c r="B347" s="154"/>
      <c r="C347" s="155"/>
      <c r="D347" s="155"/>
      <c r="E347" s="155"/>
      <c r="F347" s="155"/>
      <c r="G347" s="155"/>
      <c r="H347" s="156"/>
      <c r="I347" s="77">
        <v>0</v>
      </c>
      <c r="J347" s="105">
        <v>0</v>
      </c>
      <c r="K347" s="11">
        <f t="shared" si="31"/>
        <v>0</v>
      </c>
      <c r="L347" s="11">
        <f t="shared" si="30"/>
        <v>0</v>
      </c>
      <c r="M347" s="11">
        <f t="shared" si="32"/>
        <v>0</v>
      </c>
      <c r="N347" s="113"/>
      <c r="O347" s="113"/>
      <c r="P347" s="113"/>
      <c r="Q347" s="113"/>
      <c r="R347" s="113"/>
      <c r="S347" s="113"/>
      <c r="T347" s="113"/>
      <c r="U347" s="114"/>
    </row>
    <row r="348" spans="1:21" x14ac:dyDescent="0.3">
      <c r="A348" s="76" t="s">
        <v>20</v>
      </c>
      <c r="B348" s="154"/>
      <c r="C348" s="155"/>
      <c r="D348" s="155"/>
      <c r="E348" s="155"/>
      <c r="F348" s="155"/>
      <c r="G348" s="155"/>
      <c r="H348" s="156"/>
      <c r="I348" s="77">
        <v>0</v>
      </c>
      <c r="J348" s="105">
        <v>0</v>
      </c>
      <c r="K348" s="11">
        <f t="shared" si="31"/>
        <v>0</v>
      </c>
      <c r="L348" s="11">
        <f t="shared" si="30"/>
        <v>0</v>
      </c>
      <c r="M348" s="11">
        <f t="shared" si="32"/>
        <v>0</v>
      </c>
      <c r="N348" s="113"/>
      <c r="O348" s="113"/>
      <c r="P348" s="113"/>
      <c r="Q348" s="113"/>
      <c r="R348" s="113"/>
      <c r="S348" s="113"/>
      <c r="T348" s="113"/>
      <c r="U348" s="114"/>
    </row>
    <row r="349" spans="1:21" x14ac:dyDescent="0.3">
      <c r="A349" s="76" t="s">
        <v>21</v>
      </c>
      <c r="B349" s="154"/>
      <c r="C349" s="155"/>
      <c r="D349" s="155"/>
      <c r="E349" s="155"/>
      <c r="F349" s="155"/>
      <c r="G349" s="155"/>
      <c r="H349" s="156"/>
      <c r="I349" s="77">
        <v>0</v>
      </c>
      <c r="J349" s="105">
        <v>0</v>
      </c>
      <c r="K349" s="11">
        <f>ROUND(I349*J349,0)</f>
        <v>0</v>
      </c>
      <c r="L349" s="11">
        <f>ROUND(I349-K349,0)</f>
        <v>0</v>
      </c>
      <c r="M349" s="11">
        <f>K349+L349</f>
        <v>0</v>
      </c>
      <c r="N349" s="113"/>
      <c r="O349" s="113"/>
      <c r="P349" s="113"/>
      <c r="Q349" s="113"/>
      <c r="R349" s="113"/>
      <c r="S349" s="113"/>
      <c r="T349" s="113"/>
      <c r="U349" s="114"/>
    </row>
    <row r="350" spans="1:21" x14ac:dyDescent="0.3">
      <c r="A350" s="1"/>
      <c r="B350" s="1"/>
      <c r="C350" s="1"/>
      <c r="D350" s="21"/>
      <c r="E350" s="1"/>
      <c r="F350" s="1"/>
      <c r="G350" s="1"/>
      <c r="H350" s="1"/>
      <c r="I350" s="1"/>
      <c r="J350" s="1"/>
      <c r="K350" s="20"/>
      <c r="N350" s="113"/>
      <c r="O350" s="113"/>
      <c r="P350" s="113"/>
      <c r="Q350" s="113"/>
      <c r="R350" s="113"/>
      <c r="S350" s="113"/>
      <c r="T350" s="113"/>
      <c r="U350" s="114"/>
    </row>
    <row r="351" spans="1:21" x14ac:dyDescent="0.3">
      <c r="A351" s="1"/>
      <c r="B351" s="19" t="s">
        <v>36</v>
      </c>
      <c r="C351" s="1"/>
      <c r="D351" s="21"/>
      <c r="E351" s="1"/>
      <c r="F351" s="1"/>
      <c r="G351" s="1"/>
      <c r="H351" s="1"/>
      <c r="I351" s="1"/>
      <c r="J351" s="1"/>
      <c r="K351" s="20"/>
      <c r="N351" s="113"/>
      <c r="O351" s="113"/>
      <c r="P351" s="113"/>
      <c r="Q351" s="113"/>
      <c r="R351" s="113"/>
      <c r="S351" s="113"/>
      <c r="T351" s="113"/>
      <c r="U351" s="114"/>
    </row>
    <row r="352" spans="1:21" ht="39.6" x14ac:dyDescent="0.3">
      <c r="B352" s="166" t="s">
        <v>34</v>
      </c>
      <c r="C352" s="169"/>
      <c r="D352" s="169"/>
      <c r="E352" s="169"/>
      <c r="F352" s="169"/>
      <c r="G352" s="169"/>
      <c r="H352" s="170"/>
      <c r="I352" s="15" t="s">
        <v>37</v>
      </c>
      <c r="J352" s="15" t="s">
        <v>120</v>
      </c>
      <c r="K352" s="15" t="s">
        <v>29</v>
      </c>
      <c r="L352" s="15" t="s">
        <v>30</v>
      </c>
      <c r="M352" s="16" t="s">
        <v>9</v>
      </c>
      <c r="N352" s="113"/>
      <c r="O352" s="113"/>
      <c r="P352" s="113"/>
      <c r="Q352" s="113"/>
      <c r="R352" s="113"/>
      <c r="S352" s="113"/>
      <c r="T352" s="113"/>
      <c r="U352" s="114"/>
    </row>
    <row r="353" spans="1:21" x14ac:dyDescent="0.3">
      <c r="A353" s="76" t="s">
        <v>10</v>
      </c>
      <c r="B353" s="154"/>
      <c r="C353" s="155"/>
      <c r="D353" s="155"/>
      <c r="E353" s="155"/>
      <c r="F353" s="155"/>
      <c r="G353" s="155"/>
      <c r="H353" s="156"/>
      <c r="I353" s="77">
        <v>0</v>
      </c>
      <c r="J353" s="105">
        <v>1</v>
      </c>
      <c r="K353" s="11">
        <f>ROUND(I353*$H$334*J353,0)</f>
        <v>0</v>
      </c>
      <c r="L353" s="11">
        <f>ROUND((I353*$H$334)-K353,0)</f>
        <v>0</v>
      </c>
      <c r="M353" s="11">
        <f>K353+L353</f>
        <v>0</v>
      </c>
      <c r="N353" s="113"/>
      <c r="O353" s="113"/>
      <c r="P353" s="113"/>
      <c r="Q353" s="113"/>
      <c r="R353" s="113"/>
      <c r="S353" s="113"/>
      <c r="T353" s="113"/>
      <c r="U353" s="114"/>
    </row>
    <row r="354" spans="1:21" x14ac:dyDescent="0.3">
      <c r="A354" s="76" t="s">
        <v>11</v>
      </c>
      <c r="B354" s="154"/>
      <c r="C354" s="155"/>
      <c r="D354" s="155"/>
      <c r="E354" s="155"/>
      <c r="F354" s="155"/>
      <c r="G354" s="155"/>
      <c r="H354" s="156"/>
      <c r="I354" s="77">
        <v>0</v>
      </c>
      <c r="J354" s="105">
        <v>1</v>
      </c>
      <c r="K354" s="11">
        <f>ROUND(I354*$H$334*J354,0)</f>
        <v>0</v>
      </c>
      <c r="L354" s="11">
        <f t="shared" ref="L354:L363" si="33">ROUND((I354*$H$334)-K354,0)</f>
        <v>0</v>
      </c>
      <c r="M354" s="11">
        <f t="shared" ref="M354:M364" si="34">K354+L354</f>
        <v>0</v>
      </c>
      <c r="N354" s="113"/>
      <c r="O354" s="113"/>
      <c r="P354" s="113"/>
      <c r="Q354" s="113"/>
      <c r="R354" s="113"/>
      <c r="S354" s="113"/>
      <c r="T354" s="113"/>
      <c r="U354" s="114"/>
    </row>
    <row r="355" spans="1:21" x14ac:dyDescent="0.3">
      <c r="A355" s="76" t="s">
        <v>12</v>
      </c>
      <c r="B355" s="154"/>
      <c r="C355" s="155"/>
      <c r="D355" s="155"/>
      <c r="E355" s="155"/>
      <c r="F355" s="155"/>
      <c r="G355" s="155"/>
      <c r="H355" s="156"/>
      <c r="I355" s="77">
        <v>0</v>
      </c>
      <c r="J355" s="105">
        <v>1</v>
      </c>
      <c r="K355" s="11">
        <f t="shared" ref="K355:K363" si="35">ROUND(I355*$H$334*J355,0)</f>
        <v>0</v>
      </c>
      <c r="L355" s="11">
        <f t="shared" si="33"/>
        <v>0</v>
      </c>
      <c r="M355" s="11">
        <f t="shared" si="34"/>
        <v>0</v>
      </c>
      <c r="N355" s="113"/>
      <c r="O355" s="113"/>
      <c r="P355" s="113"/>
      <c r="Q355" s="113"/>
      <c r="R355" s="113"/>
      <c r="S355" s="113"/>
      <c r="T355" s="113"/>
      <c r="U355" s="114"/>
    </row>
    <row r="356" spans="1:21" x14ac:dyDescent="0.3">
      <c r="A356" s="76" t="s">
        <v>13</v>
      </c>
      <c r="B356" s="154"/>
      <c r="C356" s="155"/>
      <c r="D356" s="155"/>
      <c r="E356" s="155"/>
      <c r="F356" s="155"/>
      <c r="G356" s="155"/>
      <c r="H356" s="156"/>
      <c r="I356" s="77">
        <v>0</v>
      </c>
      <c r="J356" s="105">
        <v>0</v>
      </c>
      <c r="K356" s="11">
        <f t="shared" si="35"/>
        <v>0</v>
      </c>
      <c r="L356" s="11">
        <f t="shared" si="33"/>
        <v>0</v>
      </c>
      <c r="M356" s="11">
        <f t="shared" si="34"/>
        <v>0</v>
      </c>
      <c r="N356" s="113"/>
      <c r="O356" s="113"/>
      <c r="P356" s="113"/>
      <c r="Q356" s="113"/>
      <c r="R356" s="113"/>
      <c r="S356" s="113"/>
      <c r="T356" s="113"/>
      <c r="U356" s="114"/>
    </row>
    <row r="357" spans="1:21" x14ac:dyDescent="0.3">
      <c r="A357" s="76" t="s">
        <v>14</v>
      </c>
      <c r="B357" s="154"/>
      <c r="C357" s="155"/>
      <c r="D357" s="155"/>
      <c r="E357" s="155"/>
      <c r="F357" s="155"/>
      <c r="G357" s="155"/>
      <c r="H357" s="156"/>
      <c r="I357" s="77">
        <v>0</v>
      </c>
      <c r="J357" s="105">
        <v>0</v>
      </c>
      <c r="K357" s="11">
        <f t="shared" si="35"/>
        <v>0</v>
      </c>
      <c r="L357" s="11">
        <f t="shared" si="33"/>
        <v>0</v>
      </c>
      <c r="M357" s="11">
        <f t="shared" si="34"/>
        <v>0</v>
      </c>
      <c r="N357" s="113"/>
      <c r="O357" s="113"/>
      <c r="P357" s="113"/>
      <c r="Q357" s="113"/>
      <c r="R357" s="113"/>
      <c r="S357" s="113"/>
      <c r="T357" s="113"/>
      <c r="U357" s="114"/>
    </row>
    <row r="358" spans="1:21" x14ac:dyDescent="0.3">
      <c r="A358" s="76" t="s">
        <v>15</v>
      </c>
      <c r="B358" s="154"/>
      <c r="C358" s="155"/>
      <c r="D358" s="155"/>
      <c r="E358" s="155"/>
      <c r="F358" s="155"/>
      <c r="G358" s="155"/>
      <c r="H358" s="156"/>
      <c r="I358" s="77">
        <v>0</v>
      </c>
      <c r="J358" s="105">
        <v>0</v>
      </c>
      <c r="K358" s="11">
        <f t="shared" si="35"/>
        <v>0</v>
      </c>
      <c r="L358" s="11">
        <f t="shared" si="33"/>
        <v>0</v>
      </c>
      <c r="M358" s="11">
        <f t="shared" si="34"/>
        <v>0</v>
      </c>
      <c r="N358" s="113"/>
      <c r="O358" s="113"/>
      <c r="P358" s="113"/>
      <c r="Q358" s="113"/>
      <c r="R358" s="113"/>
      <c r="S358" s="113"/>
      <c r="T358" s="113"/>
      <c r="U358" s="114"/>
    </row>
    <row r="359" spans="1:21" x14ac:dyDescent="0.3">
      <c r="A359" s="76" t="s">
        <v>16</v>
      </c>
      <c r="B359" s="154"/>
      <c r="C359" s="155"/>
      <c r="D359" s="155"/>
      <c r="E359" s="155"/>
      <c r="F359" s="155"/>
      <c r="G359" s="155"/>
      <c r="H359" s="156"/>
      <c r="I359" s="77">
        <v>0</v>
      </c>
      <c r="J359" s="105">
        <v>0</v>
      </c>
      <c r="K359" s="11">
        <f t="shared" si="35"/>
        <v>0</v>
      </c>
      <c r="L359" s="11">
        <f t="shared" si="33"/>
        <v>0</v>
      </c>
      <c r="M359" s="11">
        <f t="shared" si="34"/>
        <v>0</v>
      </c>
      <c r="N359" s="113"/>
      <c r="O359" s="113"/>
      <c r="P359" s="113"/>
      <c r="Q359" s="113"/>
      <c r="R359" s="113"/>
      <c r="S359" s="113"/>
      <c r="T359" s="113"/>
      <c r="U359" s="114"/>
    </row>
    <row r="360" spans="1:21" x14ac:dyDescent="0.3">
      <c r="A360" s="76" t="s">
        <v>17</v>
      </c>
      <c r="B360" s="154"/>
      <c r="C360" s="155"/>
      <c r="D360" s="155"/>
      <c r="E360" s="155"/>
      <c r="F360" s="155"/>
      <c r="G360" s="155"/>
      <c r="H360" s="156"/>
      <c r="I360" s="77">
        <v>0</v>
      </c>
      <c r="J360" s="105">
        <v>0</v>
      </c>
      <c r="K360" s="11">
        <f t="shared" si="35"/>
        <v>0</v>
      </c>
      <c r="L360" s="11">
        <f t="shared" si="33"/>
        <v>0</v>
      </c>
      <c r="M360" s="11">
        <f t="shared" si="34"/>
        <v>0</v>
      </c>
      <c r="N360" s="113"/>
      <c r="O360" s="113"/>
      <c r="P360" s="113"/>
      <c r="Q360" s="113"/>
      <c r="R360" s="113"/>
      <c r="S360" s="113"/>
      <c r="T360" s="113"/>
      <c r="U360" s="114"/>
    </row>
    <row r="361" spans="1:21" x14ac:dyDescent="0.3">
      <c r="A361" s="76" t="s">
        <v>18</v>
      </c>
      <c r="B361" s="154"/>
      <c r="C361" s="155"/>
      <c r="D361" s="155"/>
      <c r="E361" s="155"/>
      <c r="F361" s="155"/>
      <c r="G361" s="155"/>
      <c r="H361" s="156"/>
      <c r="I361" s="77">
        <v>0</v>
      </c>
      <c r="J361" s="105">
        <v>0</v>
      </c>
      <c r="K361" s="11">
        <f t="shared" si="35"/>
        <v>0</v>
      </c>
      <c r="L361" s="11">
        <f t="shared" si="33"/>
        <v>0</v>
      </c>
      <c r="M361" s="11">
        <f t="shared" si="34"/>
        <v>0</v>
      </c>
      <c r="N361" s="113"/>
      <c r="O361" s="113"/>
      <c r="P361" s="113"/>
      <c r="Q361" s="113"/>
      <c r="R361" s="113"/>
      <c r="S361" s="113"/>
      <c r="T361" s="113"/>
      <c r="U361" s="114"/>
    </row>
    <row r="362" spans="1:21" x14ac:dyDescent="0.3">
      <c r="A362" s="76" t="s">
        <v>19</v>
      </c>
      <c r="B362" s="154"/>
      <c r="C362" s="155"/>
      <c r="D362" s="155"/>
      <c r="E362" s="155"/>
      <c r="F362" s="155"/>
      <c r="G362" s="155"/>
      <c r="H362" s="156"/>
      <c r="I362" s="77">
        <v>0</v>
      </c>
      <c r="J362" s="105">
        <v>0</v>
      </c>
      <c r="K362" s="11">
        <f t="shared" si="35"/>
        <v>0</v>
      </c>
      <c r="L362" s="11">
        <f t="shared" si="33"/>
        <v>0</v>
      </c>
      <c r="M362" s="11">
        <f t="shared" si="34"/>
        <v>0</v>
      </c>
      <c r="N362" s="113"/>
      <c r="O362" s="113"/>
      <c r="P362" s="113"/>
      <c r="Q362" s="113"/>
      <c r="R362" s="113"/>
      <c r="S362" s="113"/>
      <c r="T362" s="113"/>
      <c r="U362" s="114"/>
    </row>
    <row r="363" spans="1:21" x14ac:dyDescent="0.3">
      <c r="A363" s="76" t="s">
        <v>20</v>
      </c>
      <c r="B363" s="154"/>
      <c r="C363" s="155"/>
      <c r="D363" s="155"/>
      <c r="E363" s="155"/>
      <c r="F363" s="155"/>
      <c r="G363" s="155"/>
      <c r="H363" s="156"/>
      <c r="I363" s="77">
        <v>0</v>
      </c>
      <c r="J363" s="105">
        <v>0</v>
      </c>
      <c r="K363" s="11">
        <f t="shared" si="35"/>
        <v>0</v>
      </c>
      <c r="L363" s="11">
        <f t="shared" si="33"/>
        <v>0</v>
      </c>
      <c r="M363" s="11">
        <f t="shared" si="34"/>
        <v>0</v>
      </c>
      <c r="N363" s="113"/>
      <c r="O363" s="113"/>
      <c r="P363" s="113"/>
      <c r="Q363" s="113"/>
      <c r="R363" s="113"/>
      <c r="S363" s="113"/>
      <c r="T363" s="113"/>
      <c r="U363" s="114"/>
    </row>
    <row r="364" spans="1:21" x14ac:dyDescent="0.3">
      <c r="A364" s="76" t="s">
        <v>21</v>
      </c>
      <c r="B364" s="154"/>
      <c r="C364" s="155"/>
      <c r="D364" s="155"/>
      <c r="E364" s="155"/>
      <c r="F364" s="155"/>
      <c r="G364" s="155"/>
      <c r="H364" s="156"/>
      <c r="I364" s="77">
        <v>0</v>
      </c>
      <c r="J364" s="105">
        <v>0</v>
      </c>
      <c r="K364" s="11">
        <f>ROUND(I364*$H$334*J364,0)</f>
        <v>0</v>
      </c>
      <c r="L364" s="11">
        <f>ROUND((I364*$H$334)-K364,0)</f>
        <v>0</v>
      </c>
      <c r="M364" s="11">
        <f t="shared" si="34"/>
        <v>0</v>
      </c>
      <c r="N364" s="113"/>
      <c r="O364" s="113"/>
      <c r="P364" s="113"/>
      <c r="Q364" s="113"/>
      <c r="R364" s="113"/>
      <c r="S364" s="113"/>
      <c r="T364" s="113"/>
      <c r="U364" s="114"/>
    </row>
    <row r="365" spans="1:21" x14ac:dyDescent="0.3">
      <c r="A365" s="1"/>
      <c r="B365" s="29"/>
      <c r="C365" s="29"/>
      <c r="D365" s="29"/>
      <c r="E365" s="29"/>
      <c r="F365" s="29"/>
      <c r="G365" s="29"/>
      <c r="H365" s="29"/>
      <c r="I365" s="29"/>
      <c r="J365" s="29"/>
      <c r="K365" s="22"/>
      <c r="N365" s="113"/>
      <c r="O365" s="113"/>
      <c r="P365" s="113"/>
      <c r="Q365" s="113"/>
      <c r="R365" s="113"/>
      <c r="S365" s="113"/>
      <c r="T365" s="113"/>
      <c r="U365" s="114"/>
    </row>
    <row r="366" spans="1:21" x14ac:dyDescent="0.3">
      <c r="A366" s="1"/>
      <c r="B366" s="1"/>
      <c r="C366" s="1"/>
      <c r="D366" s="1"/>
      <c r="E366" s="1"/>
      <c r="F366" s="1"/>
      <c r="G366" s="1"/>
      <c r="H366" s="1"/>
      <c r="I366" s="1"/>
      <c r="J366" s="1"/>
      <c r="K366" s="15" t="s">
        <v>29</v>
      </c>
      <c r="L366" s="15" t="s">
        <v>30</v>
      </c>
      <c r="M366" s="16" t="s">
        <v>9</v>
      </c>
      <c r="N366" s="113"/>
      <c r="O366" s="113"/>
      <c r="P366" s="113"/>
      <c r="Q366" s="113"/>
      <c r="R366" s="113"/>
      <c r="S366" s="113"/>
      <c r="T366" s="113"/>
      <c r="U366" s="114"/>
    </row>
    <row r="367" spans="1:21" x14ac:dyDescent="0.3">
      <c r="A367" s="18"/>
      <c r="B367" s="176" t="s">
        <v>47</v>
      </c>
      <c r="C367" s="195"/>
      <c r="D367" s="195"/>
      <c r="E367" s="195"/>
      <c r="F367" s="195"/>
      <c r="G367" s="195"/>
      <c r="H367" s="195"/>
      <c r="I367" s="195"/>
      <c r="J367" s="196"/>
      <c r="K367" s="44">
        <f>SUM(K353:K364,K338:K349)</f>
        <v>0</v>
      </c>
      <c r="L367" s="44">
        <f>SUM(L353:L364,L338:L349)</f>
        <v>7797</v>
      </c>
      <c r="M367" s="44">
        <f>SUM(M353:M364,M338:M349)</f>
        <v>7797</v>
      </c>
      <c r="N367" s="113"/>
      <c r="O367" s="113"/>
      <c r="P367" s="113"/>
      <c r="Q367" s="113"/>
      <c r="R367" s="113"/>
      <c r="S367" s="113"/>
      <c r="T367" s="113"/>
      <c r="U367" s="114"/>
    </row>
    <row r="368" spans="1:21" x14ac:dyDescent="0.3">
      <c r="A368" s="1"/>
      <c r="B368" s="19"/>
      <c r="C368" s="1"/>
      <c r="D368" s="1"/>
      <c r="E368" s="1"/>
      <c r="F368" s="1"/>
      <c r="G368" s="1"/>
      <c r="H368" s="1"/>
      <c r="I368" s="1"/>
      <c r="J368" s="1"/>
      <c r="K368" s="23"/>
      <c r="N368" s="113"/>
      <c r="O368" s="113"/>
      <c r="P368" s="113"/>
      <c r="Q368" s="113"/>
      <c r="R368" s="113"/>
      <c r="S368" s="113"/>
      <c r="T368" s="113"/>
      <c r="U368" s="114"/>
    </row>
    <row r="369" spans="1:21" ht="15" thickBot="1" x14ac:dyDescent="0.35">
      <c r="A369" s="62"/>
      <c r="B369" s="64" t="s">
        <v>24</v>
      </c>
      <c r="C369" s="63"/>
      <c r="D369" s="63"/>
      <c r="E369" s="63"/>
      <c r="F369" s="63"/>
      <c r="G369" s="63"/>
      <c r="H369" s="63"/>
      <c r="I369" s="63"/>
      <c r="J369" s="63"/>
      <c r="K369" s="61"/>
      <c r="L369" s="61"/>
      <c r="M369" s="61"/>
      <c r="N369" s="113"/>
      <c r="O369" s="113"/>
      <c r="P369" s="113"/>
      <c r="Q369" s="113"/>
      <c r="R369" s="113"/>
      <c r="S369" s="113"/>
      <c r="T369" s="113"/>
      <c r="U369" s="114"/>
    </row>
    <row r="370" spans="1:21" ht="15" thickTop="1" x14ac:dyDescent="0.3">
      <c r="A370" s="1"/>
      <c r="B370" s="19" t="s">
        <v>42</v>
      </c>
      <c r="C370" s="1"/>
      <c r="D370" s="1"/>
      <c r="E370" s="1"/>
      <c r="F370" s="1"/>
      <c r="G370" s="1"/>
      <c r="H370" s="1"/>
      <c r="I370" s="1"/>
      <c r="J370" s="1"/>
      <c r="K370" s="23"/>
      <c r="N370" s="113"/>
      <c r="O370" s="113"/>
      <c r="P370" s="113"/>
      <c r="Q370" s="113"/>
      <c r="R370" s="113"/>
      <c r="S370" s="113"/>
      <c r="T370" s="113"/>
      <c r="U370" s="114"/>
    </row>
    <row r="371" spans="1:21" x14ac:dyDescent="0.3">
      <c r="A371" s="1"/>
      <c r="B371" s="19"/>
      <c r="C371" s="1"/>
      <c r="D371" s="1"/>
      <c r="E371" s="1"/>
      <c r="F371" s="1"/>
      <c r="G371" s="1"/>
      <c r="H371" s="1"/>
      <c r="I371" s="1"/>
      <c r="J371" s="1"/>
      <c r="K371" s="15" t="s">
        <v>29</v>
      </c>
      <c r="L371" s="15" t="s">
        <v>30</v>
      </c>
      <c r="M371" s="16" t="s">
        <v>9</v>
      </c>
      <c r="N371" s="113"/>
      <c r="O371" s="113"/>
      <c r="P371" s="113"/>
      <c r="Q371" s="113"/>
      <c r="R371" s="113"/>
      <c r="S371" s="113"/>
      <c r="T371" s="113"/>
      <c r="U371" s="114"/>
    </row>
    <row r="372" spans="1:21" x14ac:dyDescent="0.3">
      <c r="A372" s="1"/>
      <c r="B372" s="19"/>
      <c r="E372" s="79"/>
      <c r="F372" s="211" t="s">
        <v>0</v>
      </c>
      <c r="G372" s="1"/>
      <c r="J372" s="1"/>
      <c r="K372" s="82">
        <f>IF($C$419=TRUE,$K$89*$D$378,0)</f>
        <v>19101.5</v>
      </c>
      <c r="L372" s="82">
        <f>IF($C$419=TRUE,$L$89*$D$378,0)</f>
        <v>8501</v>
      </c>
      <c r="M372" s="82">
        <f>IF($C$419=TRUE,$M$89*$D$378,0)</f>
        <v>27602.5</v>
      </c>
      <c r="N372" s="113"/>
      <c r="O372" s="113"/>
      <c r="P372" s="113"/>
      <c r="Q372" s="113"/>
      <c r="R372" s="113"/>
      <c r="S372" s="113"/>
      <c r="T372" s="113"/>
      <c r="U372" s="114"/>
    </row>
    <row r="373" spans="1:21" x14ac:dyDescent="0.3">
      <c r="A373" s="1"/>
      <c r="B373" s="19"/>
      <c r="E373" s="79"/>
      <c r="F373" s="1" t="s">
        <v>1</v>
      </c>
      <c r="G373" s="1"/>
      <c r="J373" s="1"/>
      <c r="K373" s="82">
        <f>IF($C$420=TRUE,$K$169*$D$378,0)</f>
        <v>8587.75</v>
      </c>
      <c r="L373" s="82">
        <f>IF($C$420=TRUE,$L$169*$D$378,0)</f>
        <v>1144.25</v>
      </c>
      <c r="M373" s="82">
        <f>IF($C$420=TRUE,$M$169*$D$378,0)</f>
        <v>9732</v>
      </c>
      <c r="N373" s="113"/>
      <c r="O373" s="113"/>
      <c r="P373" s="113"/>
      <c r="Q373" s="113"/>
      <c r="R373" s="113"/>
      <c r="S373" s="113"/>
      <c r="T373" s="113"/>
      <c r="U373" s="114"/>
    </row>
    <row r="374" spans="1:21" x14ac:dyDescent="0.3">
      <c r="A374" s="1"/>
      <c r="B374" s="19"/>
      <c r="E374" s="79"/>
      <c r="F374" s="1" t="s">
        <v>94</v>
      </c>
      <c r="G374" s="1"/>
      <c r="J374" s="1"/>
      <c r="K374" s="82">
        <f>IF($C$421=TRUE,$K$206*$D$378,0)</f>
        <v>125</v>
      </c>
      <c r="L374" s="82">
        <f>IF($C$421=TRUE,$L$206*$D$378,0)</f>
        <v>1500</v>
      </c>
      <c r="M374" s="82">
        <f>IF($C$421=TRUE,$M$206*$D$378,0)</f>
        <v>1625</v>
      </c>
      <c r="N374" s="113"/>
      <c r="O374" s="113"/>
      <c r="P374" s="113"/>
      <c r="Q374" s="113"/>
      <c r="R374" s="113"/>
      <c r="S374" s="113"/>
      <c r="T374" s="113"/>
      <c r="U374" s="114"/>
    </row>
    <row r="375" spans="1:21" x14ac:dyDescent="0.3">
      <c r="A375" s="1"/>
      <c r="B375" s="19"/>
      <c r="E375" s="79"/>
      <c r="F375" s="1" t="s">
        <v>3</v>
      </c>
      <c r="G375" s="1"/>
      <c r="J375" s="1"/>
      <c r="K375" s="82">
        <f>IF($C$422=TRUE,$K$270*$D$378,0)</f>
        <v>75</v>
      </c>
      <c r="L375" s="82">
        <f>IF($C$422=TRUE,$L$270*$D$378,0)</f>
        <v>850</v>
      </c>
      <c r="M375" s="82">
        <f>IF($C$422=TRUE,$M$270*$D$378,0)</f>
        <v>925</v>
      </c>
      <c r="N375" s="113"/>
      <c r="O375" s="113"/>
      <c r="P375" s="113"/>
      <c r="Q375" s="113"/>
      <c r="R375" s="113"/>
      <c r="S375" s="113"/>
      <c r="T375" s="113"/>
      <c r="U375" s="114"/>
    </row>
    <row r="376" spans="1:21" ht="15" thickBot="1" x14ac:dyDescent="0.35">
      <c r="A376" s="1"/>
      <c r="B376" s="19"/>
      <c r="E376" s="79"/>
      <c r="F376" s="1" t="s">
        <v>4</v>
      </c>
      <c r="G376" s="1"/>
      <c r="J376" s="1"/>
      <c r="K376" s="83">
        <f>IF($C$423=TRUE,$K$367*$D$378,0)</f>
        <v>0</v>
      </c>
      <c r="L376" s="83">
        <f>IF($C$423=TRUE,$L$367*$D$378,0)</f>
        <v>1949.25</v>
      </c>
      <c r="M376" s="83">
        <f>IF($C$423=TRUE,$M$367*$D$378,0)</f>
        <v>1949.25</v>
      </c>
      <c r="N376" s="113"/>
      <c r="O376" s="113"/>
      <c r="P376" s="113"/>
      <c r="Q376" s="113"/>
      <c r="R376" s="113"/>
      <c r="S376" s="113"/>
      <c r="T376" s="113"/>
      <c r="U376" s="114"/>
    </row>
    <row r="377" spans="1:21" ht="15" thickTop="1" x14ac:dyDescent="0.3">
      <c r="A377" s="1"/>
      <c r="B377" s="19"/>
      <c r="C377" s="1"/>
      <c r="D377" s="45"/>
      <c r="E377" s="1"/>
      <c r="F377" s="1"/>
      <c r="G377" s="1"/>
      <c r="J377" t="s">
        <v>51</v>
      </c>
      <c r="K377" s="84">
        <f>SUM(K372:K376)</f>
        <v>27889.25</v>
      </c>
      <c r="L377" s="84">
        <f>SUM(L372:L376)</f>
        <v>13944.5</v>
      </c>
      <c r="M377" s="84">
        <f>SUM(M372:M376)</f>
        <v>41833.75</v>
      </c>
      <c r="N377" s="113"/>
      <c r="O377" s="113"/>
      <c r="P377" s="113"/>
      <c r="Q377" s="113"/>
      <c r="R377" s="113"/>
      <c r="S377" s="113"/>
      <c r="T377" s="113"/>
      <c r="U377" s="114"/>
    </row>
    <row r="378" spans="1:21" x14ac:dyDescent="0.3">
      <c r="A378" s="1"/>
      <c r="B378" s="179" t="s">
        <v>50</v>
      </c>
      <c r="C378" s="179"/>
      <c r="D378" s="212">
        <v>0.25</v>
      </c>
      <c r="E378" s="1" t="s">
        <v>91</v>
      </c>
      <c r="F378" s="1"/>
      <c r="G378" s="1"/>
      <c r="H378" s="1"/>
      <c r="I378" s="1"/>
      <c r="J378" s="1"/>
      <c r="K378" s="23"/>
      <c r="N378" s="113"/>
      <c r="O378" s="113"/>
      <c r="P378" s="113"/>
      <c r="Q378" s="113"/>
      <c r="R378" s="113"/>
      <c r="S378" s="113"/>
      <c r="T378" s="113"/>
      <c r="U378" s="114"/>
    </row>
    <row r="379" spans="1:21" x14ac:dyDescent="0.3">
      <c r="A379" s="1"/>
      <c r="F379" s="1"/>
      <c r="G379" s="1"/>
      <c r="H379" s="1"/>
      <c r="I379" s="1"/>
      <c r="N379" s="113"/>
      <c r="O379" s="113"/>
      <c r="P379" s="113"/>
      <c r="Q379" s="113"/>
      <c r="R379" s="113"/>
      <c r="S379" s="113"/>
      <c r="T379" s="113"/>
      <c r="U379" s="114"/>
    </row>
    <row r="380" spans="1:21" x14ac:dyDescent="0.3">
      <c r="A380" s="1"/>
      <c r="B380" s="68" t="s">
        <v>90</v>
      </c>
      <c r="F380" s="1"/>
      <c r="H380" s="1"/>
      <c r="I380" s="1"/>
      <c r="K380" s="69"/>
      <c r="L380" s="69"/>
      <c r="M380" s="69"/>
      <c r="N380" s="113"/>
      <c r="O380" s="113"/>
      <c r="P380" s="113"/>
      <c r="Q380" s="113"/>
      <c r="R380" s="113"/>
      <c r="S380" s="113"/>
      <c r="T380" s="113"/>
      <c r="U380" s="114"/>
    </row>
    <row r="381" spans="1:21" x14ac:dyDescent="0.3">
      <c r="A381" s="1"/>
      <c r="F381" s="1"/>
      <c r="H381" s="1"/>
      <c r="I381" s="1"/>
      <c r="K381" s="67"/>
      <c r="L381" s="67"/>
      <c r="M381" s="67"/>
      <c r="N381" s="113"/>
      <c r="O381" s="113"/>
      <c r="P381" s="113"/>
      <c r="Q381" s="113"/>
      <c r="R381" s="113"/>
      <c r="S381" s="113"/>
      <c r="T381" s="113"/>
      <c r="U381" s="114"/>
    </row>
    <row r="382" spans="1:21" x14ac:dyDescent="0.3">
      <c r="N382" s="113"/>
      <c r="O382" s="113"/>
      <c r="P382" s="113"/>
      <c r="Q382" s="113"/>
      <c r="R382" s="113"/>
      <c r="S382" s="113"/>
      <c r="T382" s="113"/>
      <c r="U382" s="114"/>
    </row>
    <row r="383" spans="1:21" x14ac:dyDescent="0.3">
      <c r="A383" s="1"/>
      <c r="B383" s="19"/>
      <c r="C383" s="1"/>
      <c r="D383" s="1"/>
      <c r="E383" s="1"/>
      <c r="F383" s="1"/>
      <c r="H383" s="1"/>
      <c r="I383" s="1"/>
      <c r="J383" s="1"/>
      <c r="K383" s="15" t="s">
        <v>29</v>
      </c>
      <c r="L383" s="15" t="s">
        <v>30</v>
      </c>
      <c r="M383" s="16" t="s">
        <v>9</v>
      </c>
      <c r="N383" s="113"/>
      <c r="O383" s="113"/>
      <c r="P383" s="113"/>
      <c r="Q383" s="113"/>
      <c r="R383" s="113"/>
      <c r="S383" s="113"/>
      <c r="T383" s="113"/>
      <c r="U383" s="114"/>
    </row>
    <row r="384" spans="1:21" x14ac:dyDescent="0.3">
      <c r="A384" s="18"/>
      <c r="B384" s="176" t="s">
        <v>48</v>
      </c>
      <c r="C384" s="195"/>
      <c r="D384" s="195"/>
      <c r="E384" s="195"/>
      <c r="F384" s="195"/>
      <c r="G384" s="195"/>
      <c r="H384" s="195"/>
      <c r="I384" s="195"/>
      <c r="J384" s="196"/>
      <c r="K384" s="50">
        <f>M384-L384</f>
        <v>27889</v>
      </c>
      <c r="L384" s="50">
        <f>ROUND(L377,0)</f>
        <v>13945</v>
      </c>
      <c r="M384" s="44">
        <f>ROUND(M377,0)</f>
        <v>41834</v>
      </c>
      <c r="N384" s="113"/>
      <c r="O384" s="113"/>
      <c r="P384" s="113"/>
      <c r="Q384" s="113"/>
      <c r="R384" s="113"/>
      <c r="S384" s="113"/>
      <c r="T384" s="113"/>
      <c r="U384" s="114"/>
    </row>
    <row r="385" spans="1:21" x14ac:dyDescent="0.3">
      <c r="A385" s="1"/>
      <c r="B385" s="19"/>
      <c r="C385" s="1"/>
      <c r="D385" s="1"/>
      <c r="E385" s="26"/>
      <c r="F385" s="1"/>
      <c r="G385" s="1"/>
      <c r="H385" s="1"/>
      <c r="I385" s="1"/>
      <c r="J385" s="1"/>
      <c r="K385" s="27"/>
      <c r="N385" s="113"/>
      <c r="O385" s="113"/>
      <c r="P385" s="113"/>
      <c r="Q385" s="113"/>
      <c r="R385" s="113"/>
      <c r="S385" s="113"/>
      <c r="T385" s="113"/>
      <c r="U385" s="114"/>
    </row>
    <row r="386" spans="1:21" ht="15" thickBot="1" x14ac:dyDescent="0.35">
      <c r="A386" s="1"/>
      <c r="B386" s="19"/>
      <c r="C386" s="1"/>
      <c r="D386" s="1"/>
      <c r="E386" s="26"/>
      <c r="F386" s="1"/>
      <c r="G386" s="1"/>
      <c r="H386" s="1"/>
      <c r="I386" s="1"/>
      <c r="J386" s="1"/>
      <c r="K386" s="70" t="s">
        <v>29</v>
      </c>
      <c r="L386" s="70" t="s">
        <v>30</v>
      </c>
      <c r="M386" s="71" t="s">
        <v>9</v>
      </c>
      <c r="N386" s="113"/>
      <c r="O386" s="113"/>
      <c r="P386" s="113"/>
      <c r="Q386" s="113"/>
      <c r="R386" s="113"/>
      <c r="S386" s="113"/>
      <c r="T386" s="113"/>
      <c r="U386" s="114"/>
    </row>
    <row r="387" spans="1:21" ht="15" thickBot="1" x14ac:dyDescent="0.35">
      <c r="A387" s="72"/>
      <c r="B387" s="192" t="s">
        <v>49</v>
      </c>
      <c r="C387" s="193"/>
      <c r="D387" s="193"/>
      <c r="E387" s="193"/>
      <c r="F387" s="193"/>
      <c r="G387" s="193"/>
      <c r="H387" s="193"/>
      <c r="I387" s="193"/>
      <c r="J387" s="194"/>
      <c r="K387" s="73">
        <f>K89+K169+K207+K238+K270+K330+K367+K384</f>
        <v>139446</v>
      </c>
      <c r="L387" s="73">
        <f>L89+L169+L207+L238+L270+L330+L367+L384</f>
        <v>69723</v>
      </c>
      <c r="M387" s="74">
        <f>M89+M169+M207+M238+M270+M330+M367+M384</f>
        <v>209169</v>
      </c>
      <c r="N387" s="113"/>
      <c r="O387" s="147"/>
      <c r="P387" s="147"/>
      <c r="Q387" s="113"/>
      <c r="R387" s="113"/>
      <c r="S387" s="113"/>
      <c r="T387" s="113"/>
      <c r="U387" s="114"/>
    </row>
    <row r="388" spans="1:21" x14ac:dyDescent="0.3">
      <c r="N388" s="113"/>
      <c r="O388" s="147"/>
      <c r="P388" s="147"/>
      <c r="Q388" s="113"/>
      <c r="R388" s="113"/>
      <c r="S388" s="113"/>
      <c r="T388" s="113"/>
      <c r="U388" s="114"/>
    </row>
    <row r="389" spans="1:21" x14ac:dyDescent="0.3">
      <c r="N389" s="113"/>
      <c r="O389" s="113"/>
      <c r="P389" s="113"/>
      <c r="Q389" s="113"/>
      <c r="R389" s="113"/>
      <c r="S389" s="113"/>
      <c r="T389" s="113"/>
      <c r="U389" s="114"/>
    </row>
    <row r="390" spans="1:21" x14ac:dyDescent="0.3">
      <c r="N390" s="113"/>
      <c r="O390" s="113"/>
      <c r="P390" s="113"/>
      <c r="Q390" s="113"/>
      <c r="R390" s="113"/>
      <c r="S390" s="113"/>
      <c r="T390" s="113"/>
      <c r="U390" s="114"/>
    </row>
    <row r="391" spans="1:21" x14ac:dyDescent="0.3">
      <c r="N391" s="113"/>
      <c r="O391" s="113"/>
      <c r="P391" s="113"/>
      <c r="Q391" s="113"/>
      <c r="R391" s="113"/>
      <c r="S391" s="113"/>
      <c r="T391" s="113"/>
      <c r="U391" s="114"/>
    </row>
    <row r="392" spans="1:21" x14ac:dyDescent="0.3">
      <c r="N392" s="113"/>
      <c r="O392" s="113"/>
      <c r="P392" s="113"/>
      <c r="Q392" s="113"/>
      <c r="R392" s="113"/>
      <c r="S392" s="113"/>
      <c r="T392" s="113"/>
      <c r="U392" s="114"/>
    </row>
    <row r="393" spans="1:21" x14ac:dyDescent="0.3">
      <c r="N393" s="113"/>
      <c r="O393" s="113"/>
      <c r="P393" s="113"/>
      <c r="Q393" s="113"/>
      <c r="R393" s="113"/>
      <c r="S393" s="113"/>
      <c r="T393" s="113"/>
      <c r="U393" s="114"/>
    </row>
    <row r="394" spans="1:21" x14ac:dyDescent="0.3">
      <c r="N394" s="113"/>
      <c r="O394" s="113"/>
      <c r="P394" s="113"/>
      <c r="Q394" s="113"/>
      <c r="R394" s="113"/>
      <c r="S394" s="113"/>
      <c r="T394" s="113"/>
      <c r="U394" s="114"/>
    </row>
    <row r="395" spans="1:21" x14ac:dyDescent="0.3">
      <c r="N395" s="113"/>
      <c r="O395" s="113"/>
      <c r="P395" s="113"/>
      <c r="Q395" s="113"/>
      <c r="R395" s="113"/>
      <c r="S395" s="113"/>
      <c r="T395" s="113"/>
      <c r="U395" s="114"/>
    </row>
    <row r="396" spans="1:21" x14ac:dyDescent="0.3">
      <c r="N396" s="113"/>
      <c r="O396" s="113"/>
      <c r="P396" s="113"/>
      <c r="Q396" s="113"/>
      <c r="R396" s="113"/>
      <c r="S396" s="113"/>
      <c r="T396" s="113"/>
      <c r="U396" s="114"/>
    </row>
    <row r="397" spans="1:21" x14ac:dyDescent="0.3">
      <c r="N397" s="113"/>
      <c r="O397" s="113"/>
      <c r="P397" s="113"/>
      <c r="Q397" s="113"/>
      <c r="R397" s="113"/>
      <c r="S397" s="113"/>
      <c r="T397" s="113"/>
      <c r="U397" s="114"/>
    </row>
    <row r="398" spans="1:21" x14ac:dyDescent="0.3">
      <c r="N398" s="113"/>
      <c r="O398" s="113"/>
      <c r="P398" s="113"/>
      <c r="Q398" s="113"/>
      <c r="R398" s="113"/>
      <c r="S398" s="113"/>
      <c r="T398" s="113"/>
      <c r="U398" s="114"/>
    </row>
    <row r="399" spans="1:21" x14ac:dyDescent="0.3">
      <c r="N399" s="113"/>
      <c r="O399" s="113"/>
      <c r="P399" s="113"/>
      <c r="Q399" s="113"/>
      <c r="R399" s="113"/>
      <c r="S399" s="113"/>
      <c r="T399" s="113"/>
      <c r="U399" s="114"/>
    </row>
    <row r="400" spans="1:21" x14ac:dyDescent="0.3">
      <c r="N400" s="113"/>
      <c r="O400" s="113"/>
      <c r="P400" s="113"/>
      <c r="Q400" s="113"/>
      <c r="R400" s="113"/>
      <c r="S400" s="113"/>
      <c r="T400" s="113"/>
      <c r="U400" s="114"/>
    </row>
    <row r="401" spans="14:21" x14ac:dyDescent="0.3">
      <c r="N401" s="113"/>
      <c r="O401" s="113"/>
      <c r="P401" s="113"/>
      <c r="Q401" s="113"/>
      <c r="R401" s="113"/>
      <c r="S401" s="113"/>
      <c r="T401" s="113"/>
      <c r="U401" s="114"/>
    </row>
    <row r="402" spans="14:21" x14ac:dyDescent="0.3">
      <c r="N402" s="113"/>
      <c r="O402" s="113"/>
      <c r="P402" s="113"/>
      <c r="Q402" s="113"/>
      <c r="R402" s="113"/>
      <c r="S402" s="113"/>
      <c r="T402" s="113"/>
      <c r="U402" s="114"/>
    </row>
    <row r="403" spans="14:21" x14ac:dyDescent="0.3">
      <c r="N403" s="113"/>
      <c r="O403" s="113"/>
      <c r="P403" s="113"/>
      <c r="Q403" s="113"/>
      <c r="R403" s="113"/>
      <c r="S403" s="113"/>
      <c r="T403" s="113"/>
      <c r="U403" s="114"/>
    </row>
    <row r="404" spans="14:21" x14ac:dyDescent="0.3">
      <c r="N404" s="113"/>
      <c r="O404" s="113"/>
      <c r="P404" s="113"/>
      <c r="Q404" s="113"/>
      <c r="R404" s="113"/>
      <c r="S404" s="113"/>
      <c r="T404" s="113"/>
      <c r="U404" s="114"/>
    </row>
    <row r="405" spans="14:21" x14ac:dyDescent="0.3">
      <c r="N405" s="113"/>
      <c r="O405" s="113"/>
      <c r="P405" s="113"/>
      <c r="Q405" s="113"/>
      <c r="R405" s="113"/>
      <c r="S405" s="113"/>
      <c r="T405" s="113"/>
      <c r="U405" s="114"/>
    </row>
    <row r="406" spans="14:21" x14ac:dyDescent="0.3">
      <c r="N406" s="113"/>
      <c r="O406" s="113"/>
      <c r="P406" s="113"/>
      <c r="Q406" s="113"/>
      <c r="R406" s="113"/>
      <c r="S406" s="113"/>
      <c r="T406" s="113"/>
      <c r="U406" s="114"/>
    </row>
    <row r="407" spans="14:21" x14ac:dyDescent="0.3">
      <c r="N407" s="113"/>
      <c r="O407" s="113"/>
      <c r="P407" s="113"/>
      <c r="Q407" s="113"/>
      <c r="R407" s="113"/>
      <c r="S407" s="113"/>
      <c r="T407" s="113"/>
      <c r="U407" s="114"/>
    </row>
    <row r="408" spans="14:21" x14ac:dyDescent="0.3">
      <c r="N408" s="113"/>
      <c r="O408" s="113"/>
      <c r="P408" s="113"/>
      <c r="Q408" s="113"/>
      <c r="R408" s="113"/>
      <c r="S408" s="113"/>
      <c r="T408" s="113"/>
      <c r="U408" s="114"/>
    </row>
    <row r="409" spans="14:21" x14ac:dyDescent="0.3">
      <c r="N409" s="113"/>
      <c r="O409" s="113"/>
      <c r="P409" s="113"/>
      <c r="Q409" s="113"/>
      <c r="R409" s="113"/>
      <c r="S409" s="113"/>
      <c r="T409" s="113"/>
      <c r="U409" s="114"/>
    </row>
    <row r="410" spans="14:21" x14ac:dyDescent="0.3">
      <c r="N410" s="113"/>
      <c r="O410" s="113"/>
      <c r="P410" s="113"/>
      <c r="Q410" s="113"/>
      <c r="R410" s="113"/>
      <c r="S410" s="113"/>
      <c r="T410" s="113"/>
      <c r="U410" s="114"/>
    </row>
    <row r="411" spans="14:21" x14ac:dyDescent="0.3">
      <c r="N411" s="113"/>
      <c r="O411" s="113"/>
      <c r="P411" s="113"/>
      <c r="Q411" s="113"/>
      <c r="R411" s="113"/>
      <c r="S411" s="113"/>
      <c r="T411" s="113"/>
      <c r="U411" s="114"/>
    </row>
    <row r="412" spans="14:21" x14ac:dyDescent="0.3">
      <c r="N412" s="113"/>
      <c r="O412" s="113"/>
      <c r="P412" s="113"/>
      <c r="Q412" s="113"/>
      <c r="R412" s="113"/>
      <c r="S412" s="113"/>
      <c r="T412" s="113"/>
      <c r="U412" s="114"/>
    </row>
    <row r="413" spans="14:21" x14ac:dyDescent="0.3">
      <c r="N413" s="113"/>
      <c r="O413" s="113"/>
      <c r="P413" s="113"/>
      <c r="Q413" s="113"/>
      <c r="R413" s="113"/>
      <c r="S413" s="113"/>
      <c r="T413" s="113"/>
      <c r="U413" s="114"/>
    </row>
    <row r="414" spans="14:21" x14ac:dyDescent="0.3">
      <c r="N414" s="113"/>
      <c r="O414" s="113"/>
      <c r="P414" s="113"/>
      <c r="Q414" s="113"/>
      <c r="R414" s="113"/>
      <c r="S414" s="113"/>
      <c r="T414" s="113"/>
      <c r="U414" s="114"/>
    </row>
    <row r="415" spans="14:21" x14ac:dyDescent="0.3">
      <c r="N415" s="113"/>
      <c r="O415" s="113"/>
      <c r="P415" s="113"/>
      <c r="Q415" s="113"/>
      <c r="R415" s="113"/>
      <c r="S415" s="113"/>
      <c r="T415" s="113"/>
      <c r="U415" s="114"/>
    </row>
    <row r="416" spans="14:21" x14ac:dyDescent="0.3">
      <c r="N416" s="113"/>
      <c r="O416" s="113"/>
      <c r="P416" s="113"/>
      <c r="Q416" s="113"/>
      <c r="R416" s="113"/>
      <c r="S416" s="113"/>
      <c r="T416" s="113"/>
      <c r="U416" s="114"/>
    </row>
    <row r="417" spans="3:21" x14ac:dyDescent="0.3">
      <c r="N417" s="113"/>
      <c r="O417" s="113"/>
      <c r="P417" s="113"/>
      <c r="Q417" s="113"/>
      <c r="R417" s="113"/>
      <c r="S417" s="113"/>
      <c r="T417" s="113"/>
      <c r="U417" s="114"/>
    </row>
    <row r="418" spans="3:21" x14ac:dyDescent="0.3">
      <c r="N418" s="113"/>
      <c r="O418" s="113"/>
      <c r="P418" s="113"/>
      <c r="Q418" s="113"/>
      <c r="R418" s="113"/>
      <c r="S418" s="113"/>
      <c r="T418" s="113"/>
      <c r="U418" s="114"/>
    </row>
    <row r="419" spans="3:21" x14ac:dyDescent="0.3">
      <c r="C419" s="81" t="b">
        <v>1</v>
      </c>
      <c r="N419" s="113"/>
      <c r="O419" s="113"/>
      <c r="P419" s="113"/>
      <c r="Q419" s="113"/>
      <c r="R419" s="113"/>
      <c r="S419" s="113"/>
      <c r="T419" s="113"/>
      <c r="U419" s="114"/>
    </row>
    <row r="420" spans="3:21" x14ac:dyDescent="0.3">
      <c r="C420" s="81" t="b">
        <v>1</v>
      </c>
      <c r="N420" s="113"/>
      <c r="O420" s="113"/>
      <c r="P420" s="113"/>
      <c r="Q420" s="113"/>
      <c r="R420" s="113"/>
      <c r="S420" s="113"/>
      <c r="T420" s="113"/>
      <c r="U420" s="114"/>
    </row>
    <row r="421" spans="3:21" x14ac:dyDescent="0.3">
      <c r="C421" s="81" t="b">
        <v>1</v>
      </c>
      <c r="N421" s="113"/>
      <c r="O421" s="113"/>
      <c r="P421" s="113"/>
      <c r="Q421" s="113"/>
      <c r="R421" s="113"/>
      <c r="S421" s="113"/>
      <c r="T421" s="113"/>
      <c r="U421" s="114"/>
    </row>
    <row r="422" spans="3:21" x14ac:dyDescent="0.3">
      <c r="C422" s="81" t="b">
        <v>1</v>
      </c>
      <c r="N422" s="113"/>
      <c r="O422" s="113"/>
      <c r="P422" s="113"/>
      <c r="Q422" s="113"/>
      <c r="R422" s="113"/>
      <c r="S422" s="113"/>
      <c r="T422" s="113"/>
      <c r="U422" s="114"/>
    </row>
    <row r="423" spans="3:21" x14ac:dyDescent="0.3">
      <c r="C423" s="81" t="b">
        <v>1</v>
      </c>
      <c r="N423" s="115"/>
      <c r="O423" s="115"/>
      <c r="P423" s="115"/>
      <c r="Q423" s="115"/>
      <c r="R423" s="115"/>
      <c r="S423" s="115"/>
      <c r="T423" s="115"/>
      <c r="U423" s="116"/>
    </row>
    <row r="424" spans="3:21" x14ac:dyDescent="0.3">
      <c r="C424" s="111"/>
    </row>
  </sheetData>
  <sheetProtection password="CDC1" sheet="1" objects="1" scenarios="1" formatCells="0" formatRows="0"/>
  <mergeCells count="387">
    <mergeCell ref="B324:J324"/>
    <mergeCell ref="B325:J325"/>
    <mergeCell ref="B326:J326"/>
    <mergeCell ref="B315:J315"/>
    <mergeCell ref="B316:J316"/>
    <mergeCell ref="B317:J317"/>
    <mergeCell ref="B318:J318"/>
    <mergeCell ref="B319:J319"/>
    <mergeCell ref="B320:J320"/>
    <mergeCell ref="B321:J321"/>
    <mergeCell ref="B322:J322"/>
    <mergeCell ref="B323:J323"/>
    <mergeCell ref="B306:J306"/>
    <mergeCell ref="B307:J307"/>
    <mergeCell ref="B308:J308"/>
    <mergeCell ref="B309:J309"/>
    <mergeCell ref="B310:J310"/>
    <mergeCell ref="B311:J311"/>
    <mergeCell ref="B312:J312"/>
    <mergeCell ref="B313:J313"/>
    <mergeCell ref="B314:J314"/>
    <mergeCell ref="B297:J297"/>
    <mergeCell ref="B298:J298"/>
    <mergeCell ref="B299:J299"/>
    <mergeCell ref="B300:J300"/>
    <mergeCell ref="B301:J301"/>
    <mergeCell ref="B302:J302"/>
    <mergeCell ref="B303:J303"/>
    <mergeCell ref="B304:J304"/>
    <mergeCell ref="B305:J305"/>
    <mergeCell ref="B61:D61"/>
    <mergeCell ref="E61:G61"/>
    <mergeCell ref="B327:J327"/>
    <mergeCell ref="B278:J278"/>
    <mergeCell ref="B279:J279"/>
    <mergeCell ref="B280:J280"/>
    <mergeCell ref="B281:J281"/>
    <mergeCell ref="B282:J282"/>
    <mergeCell ref="B283:J283"/>
    <mergeCell ref="B284:J284"/>
    <mergeCell ref="B285:J285"/>
    <mergeCell ref="B286:J286"/>
    <mergeCell ref="B287:J287"/>
    <mergeCell ref="B288:J288"/>
    <mergeCell ref="B289:J289"/>
    <mergeCell ref="B290:J290"/>
    <mergeCell ref="B291:J291"/>
    <mergeCell ref="B292:J292"/>
    <mergeCell ref="B293:J293"/>
    <mergeCell ref="B294:J294"/>
    <mergeCell ref="B295:J295"/>
    <mergeCell ref="B296:J296"/>
    <mergeCell ref="B263:H263"/>
    <mergeCell ref="B256:H256"/>
    <mergeCell ref="E47:G47"/>
    <mergeCell ref="E48:G48"/>
    <mergeCell ref="E24:G24"/>
    <mergeCell ref="E25:G25"/>
    <mergeCell ref="E26:G26"/>
    <mergeCell ref="E27:G27"/>
    <mergeCell ref="E28:G28"/>
    <mergeCell ref="E29:G29"/>
    <mergeCell ref="B89:J89"/>
    <mergeCell ref="E52:G52"/>
    <mergeCell ref="B52:D52"/>
    <mergeCell ref="E56:G56"/>
    <mergeCell ref="B53:D53"/>
    <mergeCell ref="B54:D54"/>
    <mergeCell ref="E53:G53"/>
    <mergeCell ref="E54:G54"/>
    <mergeCell ref="B57:D57"/>
    <mergeCell ref="E57:G57"/>
    <mergeCell ref="B58:D58"/>
    <mergeCell ref="E58:G58"/>
    <mergeCell ref="B59:D59"/>
    <mergeCell ref="E59:G59"/>
    <mergeCell ref="B60:D60"/>
    <mergeCell ref="E60:G60"/>
    <mergeCell ref="E46:G46"/>
    <mergeCell ref="E38:G38"/>
    <mergeCell ref="E39:G39"/>
    <mergeCell ref="E40:G40"/>
    <mergeCell ref="E41:G41"/>
    <mergeCell ref="E42:G42"/>
    <mergeCell ref="E43:G43"/>
    <mergeCell ref="E44:G44"/>
    <mergeCell ref="E45:G45"/>
    <mergeCell ref="B31:D31"/>
    <mergeCell ref="B32:D32"/>
    <mergeCell ref="B33:D33"/>
    <mergeCell ref="B34:D34"/>
    <mergeCell ref="E30:G30"/>
    <mergeCell ref="E31:G31"/>
    <mergeCell ref="E32:G32"/>
    <mergeCell ref="E33:G33"/>
    <mergeCell ref="E34:G34"/>
    <mergeCell ref="E22:G22"/>
    <mergeCell ref="E23:G23"/>
    <mergeCell ref="B356:H356"/>
    <mergeCell ref="B357:H357"/>
    <mergeCell ref="B358:H358"/>
    <mergeCell ref="B359:H359"/>
    <mergeCell ref="A1:M1"/>
    <mergeCell ref="A2:M2"/>
    <mergeCell ref="A3:M3"/>
    <mergeCell ref="A4:M4"/>
    <mergeCell ref="A5:M5"/>
    <mergeCell ref="A6:M6"/>
    <mergeCell ref="A8:M8"/>
    <mergeCell ref="B242:H242"/>
    <mergeCell ref="B131:M131"/>
    <mergeCell ref="E50:G50"/>
    <mergeCell ref="B56:D56"/>
    <mergeCell ref="B51:D51"/>
    <mergeCell ref="B55:D55"/>
    <mergeCell ref="E55:G55"/>
    <mergeCell ref="E51:G51"/>
    <mergeCell ref="E37:G37"/>
    <mergeCell ref="B130:M130"/>
    <mergeCell ref="B183:H183"/>
    <mergeCell ref="B111:M111"/>
    <mergeCell ref="B112:M112"/>
    <mergeCell ref="B18:D18"/>
    <mergeCell ref="B16:D16"/>
    <mergeCell ref="E16:G16"/>
    <mergeCell ref="B36:D36"/>
    <mergeCell ref="E35:G35"/>
    <mergeCell ref="E19:G19"/>
    <mergeCell ref="B20:D20"/>
    <mergeCell ref="B17:D17"/>
    <mergeCell ref="E17:G17"/>
    <mergeCell ref="B19:D19"/>
    <mergeCell ref="B35:D35"/>
    <mergeCell ref="E18:G18"/>
    <mergeCell ref="B21:D21"/>
    <mergeCell ref="B22:D22"/>
    <mergeCell ref="B23:D23"/>
    <mergeCell ref="B24:D24"/>
    <mergeCell ref="B25:D25"/>
    <mergeCell ref="B28:D28"/>
    <mergeCell ref="B29:D29"/>
    <mergeCell ref="B30:D30"/>
    <mergeCell ref="E36:G36"/>
    <mergeCell ref="E21:G21"/>
    <mergeCell ref="B354:H354"/>
    <mergeCell ref="B355:H355"/>
    <mergeCell ref="B257:H257"/>
    <mergeCell ref="B258:H258"/>
    <mergeCell ref="B259:H259"/>
    <mergeCell ref="B260:H260"/>
    <mergeCell ref="E20:G20"/>
    <mergeCell ref="B49:D49"/>
    <mergeCell ref="B50:D50"/>
    <mergeCell ref="E49:G49"/>
    <mergeCell ref="B37:D37"/>
    <mergeCell ref="B38:D38"/>
    <mergeCell ref="B39:D39"/>
    <mergeCell ref="B40:D40"/>
    <mergeCell ref="B41:D41"/>
    <mergeCell ref="B42:D42"/>
    <mergeCell ref="B43:D43"/>
    <mergeCell ref="B44:D44"/>
    <mergeCell ref="B45:D45"/>
    <mergeCell ref="B46:D46"/>
    <mergeCell ref="B47:D47"/>
    <mergeCell ref="B48:D48"/>
    <mergeCell ref="B26:D26"/>
    <mergeCell ref="B27:D27"/>
    <mergeCell ref="B262:H262"/>
    <mergeCell ref="B113:M113"/>
    <mergeCell ref="B387:J387"/>
    <mergeCell ref="B367:J367"/>
    <mergeCell ref="B384:J384"/>
    <mergeCell ref="B334:G334"/>
    <mergeCell ref="B337:H337"/>
    <mergeCell ref="B344:H344"/>
    <mergeCell ref="B345:H345"/>
    <mergeCell ref="B346:H346"/>
    <mergeCell ref="B338:H338"/>
    <mergeCell ref="B339:H339"/>
    <mergeCell ref="B340:H340"/>
    <mergeCell ref="B341:H341"/>
    <mergeCell ref="B360:H360"/>
    <mergeCell ref="B361:H361"/>
    <mergeCell ref="B362:H362"/>
    <mergeCell ref="B363:H363"/>
    <mergeCell ref="B364:H364"/>
    <mergeCell ref="B347:H347"/>
    <mergeCell ref="B348:H348"/>
    <mergeCell ref="B349:H349"/>
    <mergeCell ref="B352:H352"/>
    <mergeCell ref="B353:H353"/>
    <mergeCell ref="B116:M116"/>
    <mergeCell ref="B117:M117"/>
    <mergeCell ref="B13:F13"/>
    <mergeCell ref="B14:F14"/>
    <mergeCell ref="B92:M92"/>
    <mergeCell ref="B330:J330"/>
    <mergeCell ref="B169:J169"/>
    <mergeCell ref="B206:J206"/>
    <mergeCell ref="B238:J238"/>
    <mergeCell ref="B270:J270"/>
    <mergeCell ref="B173:G173"/>
    <mergeCell ref="B176:H176"/>
    <mergeCell ref="B177:H177"/>
    <mergeCell ref="A87:M87"/>
    <mergeCell ref="B165:F165"/>
    <mergeCell ref="B181:H181"/>
    <mergeCell ref="B182:H182"/>
    <mergeCell ref="B195:H195"/>
    <mergeCell ref="B188:H188"/>
    <mergeCell ref="B277:J277"/>
    <mergeCell ref="B253:H253"/>
    <mergeCell ref="B254:H254"/>
    <mergeCell ref="B255:H255"/>
    <mergeCell ref="B261:H261"/>
    <mergeCell ref="B109:M109"/>
    <mergeCell ref="B110:M110"/>
    <mergeCell ref="B114:M114"/>
    <mergeCell ref="B378:C378"/>
    <mergeCell ref="B275:M275"/>
    <mergeCell ref="B202:H202"/>
    <mergeCell ref="B203:H203"/>
    <mergeCell ref="B235:H235"/>
    <mergeCell ref="B227:H227"/>
    <mergeCell ref="B228:H228"/>
    <mergeCell ref="B229:H229"/>
    <mergeCell ref="B233:H233"/>
    <mergeCell ref="B234:H234"/>
    <mergeCell ref="B226:H226"/>
    <mergeCell ref="B221:H221"/>
    <mergeCell ref="B222:H222"/>
    <mergeCell ref="B223:H223"/>
    <mergeCell ref="B267:H267"/>
    <mergeCell ref="B243:H243"/>
    <mergeCell ref="B244:H244"/>
    <mergeCell ref="B264:H264"/>
    <mergeCell ref="B265:H265"/>
    <mergeCell ref="B266:H266"/>
    <mergeCell ref="B115:M115"/>
    <mergeCell ref="B138:M138"/>
    <mergeCell ref="B139:M139"/>
    <mergeCell ref="B140:M140"/>
    <mergeCell ref="B141:M141"/>
    <mergeCell ref="B142:M142"/>
    <mergeCell ref="B128:M128"/>
    <mergeCell ref="B129:M129"/>
    <mergeCell ref="B143:M143"/>
    <mergeCell ref="B93:M93"/>
    <mergeCell ref="B94:M94"/>
    <mergeCell ref="B95:M95"/>
    <mergeCell ref="B96:M96"/>
    <mergeCell ref="B97:M97"/>
    <mergeCell ref="B98:M98"/>
    <mergeCell ref="B99:M99"/>
    <mergeCell ref="B100:M100"/>
    <mergeCell ref="B101:M101"/>
    <mergeCell ref="B102:M102"/>
    <mergeCell ref="B103:M103"/>
    <mergeCell ref="B104:M104"/>
    <mergeCell ref="B105:M105"/>
    <mergeCell ref="B106:M106"/>
    <mergeCell ref="B107:M107"/>
    <mergeCell ref="B108:M108"/>
    <mergeCell ref="B119:M119"/>
    <mergeCell ref="B120:M120"/>
    <mergeCell ref="B121:M121"/>
    <mergeCell ref="B122:M122"/>
    <mergeCell ref="B123:M123"/>
    <mergeCell ref="B124:M124"/>
    <mergeCell ref="B125:M125"/>
    <mergeCell ref="B126:M126"/>
    <mergeCell ref="B137:M137"/>
    <mergeCell ref="B184:H184"/>
    <mergeCell ref="B185:H185"/>
    <mergeCell ref="B220:H220"/>
    <mergeCell ref="B186:H186"/>
    <mergeCell ref="B187:H187"/>
    <mergeCell ref="B178:H178"/>
    <mergeCell ref="B179:H179"/>
    <mergeCell ref="B180:H180"/>
    <mergeCell ref="B207:J207"/>
    <mergeCell ref="B215:H215"/>
    <mergeCell ref="B216:H216"/>
    <mergeCell ref="B217:H217"/>
    <mergeCell ref="B247:H247"/>
    <mergeCell ref="B248:H248"/>
    <mergeCell ref="B249:H249"/>
    <mergeCell ref="B250:H250"/>
    <mergeCell ref="B251:H251"/>
    <mergeCell ref="B252:H252"/>
    <mergeCell ref="B191:H191"/>
    <mergeCell ref="B192:H192"/>
    <mergeCell ref="B193:H193"/>
    <mergeCell ref="B194:H194"/>
    <mergeCell ref="B211:G211"/>
    <mergeCell ref="B214:H214"/>
    <mergeCell ref="B200:H200"/>
    <mergeCell ref="B198:H198"/>
    <mergeCell ref="B199:H199"/>
    <mergeCell ref="B196:H196"/>
    <mergeCell ref="B197:H197"/>
    <mergeCell ref="B230:H230"/>
    <mergeCell ref="B231:H231"/>
    <mergeCell ref="B232:H232"/>
    <mergeCell ref="B218:H218"/>
    <mergeCell ref="B219:H219"/>
    <mergeCell ref="B245:H245"/>
    <mergeCell ref="B246:H246"/>
    <mergeCell ref="B62:D62"/>
    <mergeCell ref="E62:G62"/>
    <mergeCell ref="B63:D63"/>
    <mergeCell ref="E63:G63"/>
    <mergeCell ref="B64:D64"/>
    <mergeCell ref="E64:G64"/>
    <mergeCell ref="B65:D65"/>
    <mergeCell ref="E65:G65"/>
    <mergeCell ref="B66:D66"/>
    <mergeCell ref="E66:G66"/>
    <mergeCell ref="B67:D67"/>
    <mergeCell ref="E67:G67"/>
    <mergeCell ref="B68:D68"/>
    <mergeCell ref="E68:G68"/>
    <mergeCell ref="B69:D69"/>
    <mergeCell ref="E69:G69"/>
    <mergeCell ref="B70:D70"/>
    <mergeCell ref="E70:G70"/>
    <mergeCell ref="B71:D71"/>
    <mergeCell ref="E71:G71"/>
    <mergeCell ref="B145:M145"/>
    <mergeCell ref="B146:M146"/>
    <mergeCell ref="B147:M147"/>
    <mergeCell ref="B148:M148"/>
    <mergeCell ref="B149:M149"/>
    <mergeCell ref="B150:M150"/>
    <mergeCell ref="B151:M151"/>
    <mergeCell ref="B72:D72"/>
    <mergeCell ref="E72:G72"/>
    <mergeCell ref="B73:D73"/>
    <mergeCell ref="E73:G73"/>
    <mergeCell ref="B74:D74"/>
    <mergeCell ref="E74:G74"/>
    <mergeCell ref="B75:D75"/>
    <mergeCell ref="E75:G75"/>
    <mergeCell ref="B76:D76"/>
    <mergeCell ref="E76:G76"/>
    <mergeCell ref="B127:M127"/>
    <mergeCell ref="B132:M132"/>
    <mergeCell ref="B133:M133"/>
    <mergeCell ref="B134:M134"/>
    <mergeCell ref="B135:M135"/>
    <mergeCell ref="B136:M136"/>
    <mergeCell ref="B118:M118"/>
    <mergeCell ref="B77:D77"/>
    <mergeCell ref="E77:G77"/>
    <mergeCell ref="B78:D78"/>
    <mergeCell ref="E78:G78"/>
    <mergeCell ref="B79:D79"/>
    <mergeCell ref="E79:G79"/>
    <mergeCell ref="B80:D80"/>
    <mergeCell ref="E80:G80"/>
    <mergeCell ref="B81:D81"/>
    <mergeCell ref="E81:G81"/>
    <mergeCell ref="B343:H343"/>
    <mergeCell ref="B342:H342"/>
    <mergeCell ref="B82:D82"/>
    <mergeCell ref="E82:G82"/>
    <mergeCell ref="B83:D83"/>
    <mergeCell ref="E83:G83"/>
    <mergeCell ref="B84:D84"/>
    <mergeCell ref="E84:G84"/>
    <mergeCell ref="B85:D85"/>
    <mergeCell ref="E85:G85"/>
    <mergeCell ref="B86:D86"/>
    <mergeCell ref="E86:G86"/>
    <mergeCell ref="B166:F166"/>
    <mergeCell ref="B159:M159"/>
    <mergeCell ref="B160:M160"/>
    <mergeCell ref="B161:M161"/>
    <mergeCell ref="B152:M152"/>
    <mergeCell ref="B153:M153"/>
    <mergeCell ref="B154:M154"/>
    <mergeCell ref="B155:M155"/>
    <mergeCell ref="B156:M156"/>
    <mergeCell ref="B157:M157"/>
    <mergeCell ref="B158:M158"/>
    <mergeCell ref="B144:M144"/>
  </mergeCells>
  <dataValidations count="2">
    <dataValidation type="custom" allowBlank="1" showErrorMessage="1" error="The sum of State Share FTE and Federal Share FTE cannot be greater than 1 " sqref="I17:J86" xr:uid="{00000000-0002-0000-0100-000000000000}">
      <formula1>SUM($I17+$J17)&lt;=1</formula1>
    </dataValidation>
    <dataValidation type="decimal" operator="lessThanOrEqual" allowBlank="1" showErrorMessage="1" error="Indirect Costs not to exceed 25.0000%" sqref="D378" xr:uid="{00000000-0002-0000-0100-000001000000}">
      <formula1>0.25</formula1>
    </dataValidation>
  </dataValidations>
  <pageMargins left="0.7" right="0.7" top="0.75" bottom="0.75" header="0.3" footer="0.3"/>
  <pageSetup scale="54" fitToHeight="0" orientation="portrait" r:id="rId1"/>
  <headerFooter>
    <oddHeader xml:space="preserve">&amp;L&amp;"Arial,Regular"CalFresh Outreach FFY 2022-24&amp;R&amp;"Arial,Regular"Attachment 6b
Page &amp;P of &amp;N </oddHeader>
  </headerFooter>
  <rowBreaks count="1" manualBreakCount="1">
    <brk id="367" max="12" man="1"/>
  </rowBreaks>
  <ignoredErrors>
    <ignoredError sqref="A177:A199 A338:A364 A17:A58 A92:A131 A215:A235 A278:A327 A243:A255 A256:A267 A59:A76 A132:A150 A77:A86 A151:A161"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locked="0" defaultSize="0" autoFill="0" autoLine="0" autoPict="0">
                <anchor moveWithCells="1">
                  <from>
                    <xdr:col>4</xdr:col>
                    <xdr:colOff>609600</xdr:colOff>
                    <xdr:row>370</xdr:row>
                    <xdr:rowOff>289560</xdr:rowOff>
                  </from>
                  <to>
                    <xdr:col>4</xdr:col>
                    <xdr:colOff>838200</xdr:colOff>
                    <xdr:row>372</xdr:row>
                    <xdr:rowOff>22860</xdr:rowOff>
                  </to>
                </anchor>
              </controlPr>
            </control>
          </mc:Choice>
        </mc:AlternateContent>
        <mc:AlternateContent xmlns:mc="http://schemas.openxmlformats.org/markup-compatibility/2006">
          <mc:Choice Requires="x14">
            <control shapeId="1038" r:id="rId5" name="Check Box 14">
              <controlPr locked="0" defaultSize="0" autoFill="0" autoLine="0" autoPict="0">
                <anchor moveWithCells="1">
                  <from>
                    <xdr:col>4</xdr:col>
                    <xdr:colOff>609600</xdr:colOff>
                    <xdr:row>371</xdr:row>
                    <xdr:rowOff>152400</xdr:rowOff>
                  </from>
                  <to>
                    <xdr:col>4</xdr:col>
                    <xdr:colOff>838200</xdr:colOff>
                    <xdr:row>373</xdr:row>
                    <xdr:rowOff>22860</xdr:rowOff>
                  </to>
                </anchor>
              </controlPr>
            </control>
          </mc:Choice>
        </mc:AlternateContent>
        <mc:AlternateContent xmlns:mc="http://schemas.openxmlformats.org/markup-compatibility/2006">
          <mc:Choice Requires="x14">
            <control shapeId="1040" r:id="rId6" name="Check Box 16">
              <controlPr locked="0" defaultSize="0" autoFill="0" autoLine="0" autoPict="0">
                <anchor moveWithCells="1">
                  <from>
                    <xdr:col>4</xdr:col>
                    <xdr:colOff>609600</xdr:colOff>
                    <xdr:row>372</xdr:row>
                    <xdr:rowOff>175260</xdr:rowOff>
                  </from>
                  <to>
                    <xdr:col>4</xdr:col>
                    <xdr:colOff>838200</xdr:colOff>
                    <xdr:row>374</xdr:row>
                    <xdr:rowOff>22860</xdr:rowOff>
                  </to>
                </anchor>
              </controlPr>
            </control>
          </mc:Choice>
        </mc:AlternateContent>
        <mc:AlternateContent xmlns:mc="http://schemas.openxmlformats.org/markup-compatibility/2006">
          <mc:Choice Requires="x14">
            <control shapeId="1041" r:id="rId7" name="Check Box 17">
              <controlPr locked="0" defaultSize="0" autoFill="0" autoLine="0" autoPict="0">
                <anchor moveWithCells="1">
                  <from>
                    <xdr:col>4</xdr:col>
                    <xdr:colOff>609600</xdr:colOff>
                    <xdr:row>373</xdr:row>
                    <xdr:rowOff>175260</xdr:rowOff>
                  </from>
                  <to>
                    <xdr:col>4</xdr:col>
                    <xdr:colOff>838200</xdr:colOff>
                    <xdr:row>375</xdr:row>
                    <xdr:rowOff>38100</xdr:rowOff>
                  </to>
                </anchor>
              </controlPr>
            </control>
          </mc:Choice>
        </mc:AlternateContent>
        <mc:AlternateContent xmlns:mc="http://schemas.openxmlformats.org/markup-compatibility/2006">
          <mc:Choice Requires="x14">
            <control shapeId="1047" r:id="rId8" name="Check Box 23">
              <controlPr locked="0" defaultSize="0" autoFill="0" autoLine="0" autoPict="0">
                <anchor moveWithCells="1">
                  <from>
                    <xdr:col>4</xdr:col>
                    <xdr:colOff>609600</xdr:colOff>
                    <xdr:row>375</xdr:row>
                    <xdr:rowOff>22860</xdr:rowOff>
                  </from>
                  <to>
                    <xdr:col>4</xdr:col>
                    <xdr:colOff>838200</xdr:colOff>
                    <xdr:row>376</xdr:row>
                    <xdr:rowOff>60960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U424"/>
  <sheetViews>
    <sheetView topLeftCell="A353" zoomScale="80" zoomScaleNormal="80" zoomScaleSheetLayoutView="100" zoomScalePageLayoutView="80" workbookViewId="0">
      <selection activeCell="J339" sqref="J339"/>
    </sheetView>
  </sheetViews>
  <sheetFormatPr defaultColWidth="8.6640625" defaultRowHeight="14.4" x14ac:dyDescent="0.3"/>
  <cols>
    <col min="1" max="1" width="4" customWidth="1"/>
    <col min="4" max="4" width="12" bestFit="1" customWidth="1"/>
    <col min="5" max="7" width="14.6640625" customWidth="1"/>
    <col min="8" max="8" width="11.6640625" customWidth="1"/>
    <col min="9" max="13" width="13.6640625" customWidth="1"/>
    <col min="14" max="14" width="10" bestFit="1" customWidth="1"/>
    <col min="15" max="21" width="16.6640625" customWidth="1"/>
  </cols>
  <sheetData>
    <row r="1" spans="1:21" x14ac:dyDescent="0.3">
      <c r="A1" s="202"/>
      <c r="B1" s="202"/>
      <c r="C1" s="202"/>
      <c r="D1" s="202"/>
      <c r="E1" s="202"/>
      <c r="F1" s="202"/>
      <c r="G1" s="202"/>
      <c r="H1" s="202"/>
      <c r="I1" s="202"/>
      <c r="J1" s="202"/>
      <c r="K1" s="202"/>
      <c r="L1" s="161"/>
      <c r="M1" s="161"/>
      <c r="N1" s="113"/>
      <c r="O1" s="113"/>
      <c r="P1" s="113"/>
      <c r="Q1" s="113"/>
      <c r="R1" s="113"/>
      <c r="S1" s="113"/>
      <c r="T1" s="113"/>
      <c r="U1" s="117" t="s">
        <v>121</v>
      </c>
    </row>
    <row r="2" spans="1:21" x14ac:dyDescent="0.3">
      <c r="A2" s="153" t="s">
        <v>107</v>
      </c>
      <c r="B2" s="185"/>
      <c r="C2" s="185"/>
      <c r="D2" s="185"/>
      <c r="E2" s="185"/>
      <c r="F2" s="185"/>
      <c r="G2" s="185"/>
      <c r="H2" s="185"/>
      <c r="I2" s="185"/>
      <c r="J2" s="185"/>
      <c r="K2" s="185"/>
      <c r="L2" s="185"/>
      <c r="M2" s="185"/>
      <c r="N2" s="113"/>
      <c r="O2" s="113"/>
      <c r="P2" s="113"/>
      <c r="Q2" s="113"/>
      <c r="R2" s="113"/>
      <c r="S2" s="113"/>
      <c r="T2" s="113"/>
      <c r="U2" s="114"/>
    </row>
    <row r="3" spans="1:21" x14ac:dyDescent="0.3">
      <c r="A3" s="153" t="str">
        <f>'FFY 22-24 Budget Summary'!A3:D3</f>
        <v>TBD - CAMPUS NAME HERE</v>
      </c>
      <c r="B3" s="161"/>
      <c r="C3" s="161"/>
      <c r="D3" s="161"/>
      <c r="E3" s="161"/>
      <c r="F3" s="161"/>
      <c r="G3" s="161"/>
      <c r="H3" s="161"/>
      <c r="I3" s="161"/>
      <c r="J3" s="161"/>
      <c r="K3" s="161"/>
      <c r="L3" s="161"/>
      <c r="M3" s="161"/>
      <c r="N3" s="113"/>
      <c r="O3" s="113"/>
      <c r="P3" s="113"/>
      <c r="Q3" s="113"/>
      <c r="R3" s="113"/>
      <c r="S3" s="113"/>
      <c r="T3" s="113"/>
      <c r="U3" s="114"/>
    </row>
    <row r="4" spans="1:21" x14ac:dyDescent="0.3">
      <c r="A4" s="153" t="str">
        <f>'FFY 22-24 Budget Summary'!A4:D4</f>
        <v>Subcontracted Under Chico State Enterprises - Center for Healthy Communities</v>
      </c>
      <c r="B4" s="161"/>
      <c r="C4" s="161"/>
      <c r="D4" s="161"/>
      <c r="E4" s="161"/>
      <c r="F4" s="161"/>
      <c r="G4" s="161"/>
      <c r="H4" s="161"/>
      <c r="I4" s="161"/>
      <c r="J4" s="161"/>
      <c r="K4" s="161"/>
      <c r="L4" s="161"/>
      <c r="M4" s="161"/>
      <c r="N4" s="113"/>
      <c r="O4" s="113"/>
      <c r="P4" s="113"/>
      <c r="Q4" s="113"/>
      <c r="R4" s="113"/>
      <c r="S4" s="113"/>
      <c r="T4" s="113"/>
      <c r="U4" s="114"/>
    </row>
    <row r="5" spans="1:21" x14ac:dyDescent="0.3">
      <c r="A5" s="153" t="str">
        <f>'FFY 22-24 Budget Summary'!A26:D26</f>
        <v>October 1, 2022 through September 30, 2023</v>
      </c>
      <c r="B5" s="161"/>
      <c r="C5" s="161"/>
      <c r="D5" s="161"/>
      <c r="E5" s="161"/>
      <c r="F5" s="161"/>
      <c r="G5" s="161"/>
      <c r="H5" s="161"/>
      <c r="I5" s="161"/>
      <c r="J5" s="161"/>
      <c r="K5" s="161"/>
      <c r="L5" s="161"/>
      <c r="M5" s="161"/>
      <c r="N5" s="113"/>
      <c r="O5" s="113"/>
      <c r="P5" s="113"/>
      <c r="Q5" s="113"/>
      <c r="R5" s="113"/>
      <c r="S5" s="113"/>
      <c r="T5" s="113"/>
      <c r="U5" s="114"/>
    </row>
    <row r="6" spans="1:21" x14ac:dyDescent="0.3">
      <c r="A6" s="153" t="str">
        <f>'FFY 22-24 Budget Summary'!A25:D25</f>
        <v>FFY 2023</v>
      </c>
      <c r="B6" s="161"/>
      <c r="C6" s="161"/>
      <c r="D6" s="161"/>
      <c r="E6" s="161"/>
      <c r="F6" s="161"/>
      <c r="G6" s="161"/>
      <c r="H6" s="161"/>
      <c r="I6" s="161"/>
      <c r="J6" s="161"/>
      <c r="K6" s="161"/>
      <c r="L6" s="161"/>
      <c r="M6" s="161"/>
      <c r="N6" s="113"/>
      <c r="O6" s="113"/>
      <c r="P6" s="113"/>
      <c r="Q6" s="113"/>
      <c r="R6" s="113"/>
      <c r="S6" s="113"/>
      <c r="T6" s="113"/>
      <c r="U6" s="114"/>
    </row>
    <row r="7" spans="1:21" x14ac:dyDescent="0.3">
      <c r="A7" s="2"/>
      <c r="B7" s="2"/>
      <c r="C7" s="2"/>
      <c r="D7" s="2"/>
      <c r="E7" s="2"/>
      <c r="F7" s="2"/>
      <c r="G7" s="2"/>
      <c r="H7" s="2"/>
      <c r="I7" s="2"/>
      <c r="J7" s="2"/>
      <c r="K7" s="4"/>
      <c r="N7" s="113"/>
      <c r="O7" s="113"/>
      <c r="P7" s="113"/>
      <c r="Q7" s="113"/>
      <c r="R7" s="113"/>
      <c r="S7" s="113"/>
      <c r="T7" s="113"/>
      <c r="U7" s="114"/>
    </row>
    <row r="8" spans="1:21" ht="54" customHeight="1" x14ac:dyDescent="0.3">
      <c r="A8" s="203" t="s">
        <v>122</v>
      </c>
      <c r="B8" s="204"/>
      <c r="C8" s="204"/>
      <c r="D8" s="204"/>
      <c r="E8" s="204"/>
      <c r="F8" s="204"/>
      <c r="G8" s="204"/>
      <c r="H8" s="204"/>
      <c r="I8" s="204"/>
      <c r="J8" s="204"/>
      <c r="K8" s="204"/>
      <c r="L8" s="204"/>
      <c r="M8" s="204"/>
      <c r="N8" s="113"/>
      <c r="O8" s="113"/>
      <c r="P8" s="113"/>
      <c r="Q8" s="113"/>
      <c r="R8" s="113"/>
      <c r="S8" s="113"/>
      <c r="T8" s="113"/>
      <c r="U8" s="114"/>
    </row>
    <row r="9" spans="1:21" x14ac:dyDescent="0.3">
      <c r="A9" s="7"/>
      <c r="B9" s="7"/>
      <c r="C9" s="7"/>
      <c r="D9" s="7"/>
      <c r="E9" s="7"/>
      <c r="F9" s="3"/>
      <c r="G9" s="7"/>
      <c r="H9" s="9"/>
      <c r="I9" s="9"/>
      <c r="J9" s="7"/>
      <c r="K9" s="10"/>
      <c r="N9" s="113"/>
      <c r="O9" s="113"/>
      <c r="P9" s="113"/>
      <c r="Q9" s="113"/>
      <c r="R9" s="113"/>
      <c r="S9" s="113"/>
      <c r="T9" s="113"/>
      <c r="U9" s="114"/>
    </row>
    <row r="10" spans="1:21" ht="15" thickBot="1" x14ac:dyDescent="0.35">
      <c r="A10" s="58"/>
      <c r="B10" s="64" t="s">
        <v>125</v>
      </c>
      <c r="C10" s="58"/>
      <c r="D10" s="59"/>
      <c r="E10" s="59"/>
      <c r="F10" s="59"/>
      <c r="G10" s="59"/>
      <c r="H10" s="59"/>
      <c r="I10" s="59"/>
      <c r="J10" s="59"/>
      <c r="K10" s="60"/>
      <c r="L10" s="61"/>
      <c r="M10" s="61"/>
      <c r="N10" s="113"/>
      <c r="O10" s="113"/>
      <c r="P10" s="113"/>
      <c r="Q10" s="113"/>
      <c r="R10" s="113"/>
      <c r="S10" s="113"/>
      <c r="T10" s="113"/>
      <c r="U10" s="114"/>
    </row>
    <row r="11" spans="1:21" ht="15" thickTop="1" x14ac:dyDescent="0.3">
      <c r="A11" s="3"/>
      <c r="B11" s="3"/>
      <c r="C11" s="3"/>
      <c r="D11" s="7"/>
      <c r="E11" s="7"/>
      <c r="F11" s="7"/>
      <c r="G11" s="7"/>
      <c r="H11" s="7"/>
      <c r="I11" s="7"/>
      <c r="J11" s="7"/>
      <c r="K11" s="10"/>
      <c r="N11" s="113"/>
      <c r="O11" s="113"/>
      <c r="P11" s="113"/>
      <c r="Q11" s="113"/>
      <c r="R11" s="113"/>
      <c r="S11" s="113"/>
      <c r="T11" s="113"/>
      <c r="U11" s="114"/>
    </row>
    <row r="12" spans="1:21" x14ac:dyDescent="0.3">
      <c r="A12" s="3"/>
      <c r="B12" s="3" t="s">
        <v>143</v>
      </c>
      <c r="G12" s="99">
        <f>SUM(I17:J86)</f>
        <v>0</v>
      </c>
      <c r="H12" s="7"/>
      <c r="I12" s="7"/>
      <c r="J12" s="7"/>
      <c r="K12" s="10"/>
      <c r="N12" s="113"/>
      <c r="O12" s="113"/>
      <c r="P12" s="113"/>
      <c r="Q12" s="113"/>
      <c r="R12" s="113"/>
      <c r="S12" s="113"/>
      <c r="T12" s="113"/>
      <c r="U12" s="114"/>
    </row>
    <row r="13" spans="1:21" x14ac:dyDescent="0.3">
      <c r="A13" s="3"/>
      <c r="B13" s="160" t="s">
        <v>41</v>
      </c>
      <c r="C13" s="185"/>
      <c r="D13" s="185"/>
      <c r="E13" s="185"/>
      <c r="F13" s="185"/>
      <c r="G13" s="75">
        <v>0</v>
      </c>
      <c r="H13" s="7"/>
      <c r="I13" s="7"/>
      <c r="J13" s="7"/>
      <c r="K13" s="10"/>
      <c r="N13" s="113"/>
      <c r="O13" s="113"/>
      <c r="P13" s="113"/>
      <c r="Q13" s="113"/>
      <c r="R13" s="113"/>
      <c r="S13" s="113"/>
      <c r="T13" s="113"/>
      <c r="U13" s="114"/>
    </row>
    <row r="14" spans="1:21" x14ac:dyDescent="0.3">
      <c r="A14" s="3"/>
      <c r="B14" s="160" t="s">
        <v>142</v>
      </c>
      <c r="C14" s="161"/>
      <c r="D14" s="161"/>
      <c r="E14" s="161"/>
      <c r="F14" s="161"/>
      <c r="G14" s="65">
        <f>IF(G13=0,0,G12/G13)</f>
        <v>0</v>
      </c>
      <c r="H14" s="7"/>
      <c r="I14" s="7"/>
      <c r="J14" s="7"/>
      <c r="K14" s="10"/>
      <c r="N14" s="113"/>
      <c r="O14" s="118" t="s">
        <v>119</v>
      </c>
      <c r="P14" s="113"/>
      <c r="Q14" s="113"/>
      <c r="R14" s="113"/>
      <c r="S14" s="113"/>
      <c r="T14" s="113"/>
      <c r="U14" s="114"/>
    </row>
    <row r="15" spans="1:21" x14ac:dyDescent="0.3">
      <c r="A15" s="3"/>
      <c r="B15" s="3"/>
      <c r="C15" s="3"/>
      <c r="D15" s="7"/>
      <c r="E15" s="7"/>
      <c r="F15" s="7"/>
      <c r="G15" s="7"/>
      <c r="H15" s="7"/>
      <c r="I15" s="7"/>
      <c r="J15" s="7"/>
      <c r="K15" s="10"/>
      <c r="N15" s="113"/>
      <c r="O15" s="113"/>
      <c r="P15" s="113"/>
      <c r="Q15" s="113"/>
      <c r="R15" s="113"/>
      <c r="S15" s="113"/>
      <c r="T15" s="113"/>
      <c r="U15" s="114"/>
    </row>
    <row r="16" spans="1:21" ht="39.6" x14ac:dyDescent="0.3">
      <c r="A16" s="8"/>
      <c r="B16" s="198" t="s">
        <v>6</v>
      </c>
      <c r="C16" s="198"/>
      <c r="D16" s="198"/>
      <c r="E16" s="198" t="s">
        <v>7</v>
      </c>
      <c r="F16" s="198"/>
      <c r="G16" s="198"/>
      <c r="H16" s="15" t="s">
        <v>8</v>
      </c>
      <c r="I16" s="15" t="s">
        <v>132</v>
      </c>
      <c r="J16" s="15" t="s">
        <v>133</v>
      </c>
      <c r="K16" s="15" t="s">
        <v>29</v>
      </c>
      <c r="L16" s="15" t="s">
        <v>30</v>
      </c>
      <c r="M16" s="16" t="s">
        <v>9</v>
      </c>
      <c r="N16" s="113"/>
      <c r="O16" s="16" t="s">
        <v>134</v>
      </c>
      <c r="P16" s="16" t="s">
        <v>135</v>
      </c>
      <c r="Q16" s="16" t="s">
        <v>136</v>
      </c>
      <c r="R16" s="16" t="s">
        <v>137</v>
      </c>
      <c r="S16" s="113"/>
      <c r="T16" s="113"/>
      <c r="U16" s="114"/>
    </row>
    <row r="17" spans="1:21" x14ac:dyDescent="0.3">
      <c r="A17" s="76" t="s">
        <v>10</v>
      </c>
      <c r="B17" s="178"/>
      <c r="C17" s="163"/>
      <c r="D17" s="201"/>
      <c r="E17" s="178"/>
      <c r="F17" s="163"/>
      <c r="G17" s="201"/>
      <c r="H17" s="102">
        <v>0</v>
      </c>
      <c r="I17" s="103">
        <v>0</v>
      </c>
      <c r="J17" s="103">
        <v>0</v>
      </c>
      <c r="K17" s="104">
        <f>ROUND(H17*I17,0)</f>
        <v>0</v>
      </c>
      <c r="L17" s="104">
        <f>ROUND(H17*J17,0)</f>
        <v>0</v>
      </c>
      <c r="M17" s="104">
        <f>K17+L17</f>
        <v>0</v>
      </c>
      <c r="N17" s="113"/>
      <c r="O17" s="112">
        <v>0</v>
      </c>
      <c r="P17" s="130">
        <f>K17*O17</f>
        <v>0</v>
      </c>
      <c r="Q17" s="112">
        <v>0.372</v>
      </c>
      <c r="R17" s="130">
        <f>L17*Q17</f>
        <v>0</v>
      </c>
      <c r="S17" s="113"/>
      <c r="T17" s="113"/>
      <c r="U17" s="114"/>
    </row>
    <row r="18" spans="1:21" x14ac:dyDescent="0.3">
      <c r="A18" s="76" t="s">
        <v>11</v>
      </c>
      <c r="B18" s="197"/>
      <c r="C18" s="159"/>
      <c r="D18" s="159"/>
      <c r="E18" s="197"/>
      <c r="F18" s="159"/>
      <c r="G18" s="159"/>
      <c r="H18" s="102">
        <v>0</v>
      </c>
      <c r="I18" s="103">
        <v>0</v>
      </c>
      <c r="J18" s="103">
        <v>0</v>
      </c>
      <c r="K18" s="104">
        <f t="shared" ref="K18:K81" si="0">ROUND(H18*I18,0)</f>
        <v>0</v>
      </c>
      <c r="L18" s="104">
        <f t="shared" ref="L18:L81" si="1">ROUND(H18*J18,0)</f>
        <v>0</v>
      </c>
      <c r="M18" s="104">
        <f t="shared" ref="M18:M81" si="2">K18+L18</f>
        <v>0</v>
      </c>
      <c r="N18" s="113"/>
      <c r="O18" s="112">
        <v>0.69</v>
      </c>
      <c r="P18" s="130">
        <f t="shared" ref="P18:P81" si="3">K18*O18</f>
        <v>0</v>
      </c>
      <c r="Q18" s="112">
        <v>0</v>
      </c>
      <c r="R18" s="130">
        <f t="shared" ref="R18:R81" si="4">L18*Q18</f>
        <v>0</v>
      </c>
      <c r="S18" s="113"/>
      <c r="T18" s="113"/>
      <c r="U18" s="114"/>
    </row>
    <row r="19" spans="1:21" x14ac:dyDescent="0.3">
      <c r="A19" s="76" t="s">
        <v>12</v>
      </c>
      <c r="B19" s="197"/>
      <c r="C19" s="159"/>
      <c r="D19" s="159"/>
      <c r="E19" s="199"/>
      <c r="F19" s="200"/>
      <c r="G19" s="200"/>
      <c r="H19" s="102">
        <v>0</v>
      </c>
      <c r="I19" s="103">
        <v>0</v>
      </c>
      <c r="J19" s="103">
        <v>0</v>
      </c>
      <c r="K19" s="104">
        <f t="shared" si="0"/>
        <v>0</v>
      </c>
      <c r="L19" s="104">
        <f t="shared" si="1"/>
        <v>0</v>
      </c>
      <c r="M19" s="104">
        <f t="shared" si="2"/>
        <v>0</v>
      </c>
      <c r="N19" s="113"/>
      <c r="O19" s="112">
        <v>0.49</v>
      </c>
      <c r="P19" s="130">
        <f t="shared" si="3"/>
        <v>0</v>
      </c>
      <c r="Q19" s="112">
        <v>0</v>
      </c>
      <c r="R19" s="130">
        <f t="shared" si="4"/>
        <v>0</v>
      </c>
      <c r="S19" s="113"/>
      <c r="T19" s="113"/>
      <c r="U19" s="114"/>
    </row>
    <row r="20" spans="1:21" x14ac:dyDescent="0.3">
      <c r="A20" s="80" t="s">
        <v>13</v>
      </c>
      <c r="B20" s="197"/>
      <c r="C20" s="159"/>
      <c r="D20" s="159"/>
      <c r="E20" s="197"/>
      <c r="F20" s="159"/>
      <c r="G20" s="159"/>
      <c r="H20" s="102">
        <v>0</v>
      </c>
      <c r="I20" s="103">
        <v>0</v>
      </c>
      <c r="J20" s="103">
        <v>0</v>
      </c>
      <c r="K20" s="104">
        <f t="shared" si="0"/>
        <v>0</v>
      </c>
      <c r="L20" s="104">
        <f t="shared" si="1"/>
        <v>0</v>
      </c>
      <c r="M20" s="104">
        <f t="shared" si="2"/>
        <v>0</v>
      </c>
      <c r="N20" s="113"/>
      <c r="O20" s="112">
        <v>0.71</v>
      </c>
      <c r="P20" s="130">
        <f t="shared" si="3"/>
        <v>0</v>
      </c>
      <c r="Q20" s="112">
        <v>0</v>
      </c>
      <c r="R20" s="130">
        <f t="shared" si="4"/>
        <v>0</v>
      </c>
      <c r="S20" s="113"/>
      <c r="T20" s="113"/>
      <c r="U20" s="114"/>
    </row>
    <row r="21" spans="1:21" x14ac:dyDescent="0.3">
      <c r="A21" s="80" t="s">
        <v>14</v>
      </c>
      <c r="B21" s="197"/>
      <c r="C21" s="159"/>
      <c r="D21" s="159"/>
      <c r="E21" s="197"/>
      <c r="F21" s="159"/>
      <c r="G21" s="159"/>
      <c r="H21" s="102">
        <v>0</v>
      </c>
      <c r="I21" s="103">
        <v>0</v>
      </c>
      <c r="J21" s="103">
        <v>0</v>
      </c>
      <c r="K21" s="104">
        <f t="shared" si="0"/>
        <v>0</v>
      </c>
      <c r="L21" s="104">
        <f t="shared" si="1"/>
        <v>0</v>
      </c>
      <c r="M21" s="104">
        <f t="shared" si="2"/>
        <v>0</v>
      </c>
      <c r="N21" s="113"/>
      <c r="O21" s="112">
        <v>0.49</v>
      </c>
      <c r="P21" s="130">
        <f t="shared" si="3"/>
        <v>0</v>
      </c>
      <c r="Q21" s="112">
        <v>0</v>
      </c>
      <c r="R21" s="130">
        <f t="shared" si="4"/>
        <v>0</v>
      </c>
      <c r="S21" s="113"/>
      <c r="T21" s="113"/>
      <c r="U21" s="114"/>
    </row>
    <row r="22" spans="1:21" x14ac:dyDescent="0.3">
      <c r="A22" s="80" t="s">
        <v>15</v>
      </c>
      <c r="B22" s="197"/>
      <c r="C22" s="159"/>
      <c r="D22" s="159"/>
      <c r="E22" s="197"/>
      <c r="F22" s="159"/>
      <c r="G22" s="159"/>
      <c r="H22" s="102">
        <v>0</v>
      </c>
      <c r="I22" s="103">
        <v>0</v>
      </c>
      <c r="J22" s="103">
        <v>0</v>
      </c>
      <c r="K22" s="104">
        <f t="shared" si="0"/>
        <v>0</v>
      </c>
      <c r="L22" s="104">
        <f t="shared" si="1"/>
        <v>0</v>
      </c>
      <c r="M22" s="104">
        <f t="shared" si="2"/>
        <v>0</v>
      </c>
      <c r="N22" s="113"/>
      <c r="O22" s="112">
        <v>0.56999999999999995</v>
      </c>
      <c r="P22" s="130">
        <f t="shared" si="3"/>
        <v>0</v>
      </c>
      <c r="Q22" s="112">
        <v>0</v>
      </c>
      <c r="R22" s="130">
        <f t="shared" si="4"/>
        <v>0</v>
      </c>
      <c r="S22" s="113"/>
      <c r="T22" s="113"/>
      <c r="U22" s="114"/>
    </row>
    <row r="23" spans="1:21" x14ac:dyDescent="0.3">
      <c r="A23" s="80" t="s">
        <v>16</v>
      </c>
      <c r="B23" s="197"/>
      <c r="C23" s="159"/>
      <c r="D23" s="159"/>
      <c r="E23" s="197"/>
      <c r="F23" s="159"/>
      <c r="G23" s="159"/>
      <c r="H23" s="102">
        <v>0</v>
      </c>
      <c r="I23" s="103">
        <v>0</v>
      </c>
      <c r="J23" s="103">
        <v>0</v>
      </c>
      <c r="K23" s="104">
        <f t="shared" si="0"/>
        <v>0</v>
      </c>
      <c r="L23" s="104">
        <f t="shared" si="1"/>
        <v>0</v>
      </c>
      <c r="M23" s="104">
        <f t="shared" si="2"/>
        <v>0</v>
      </c>
      <c r="N23" s="113"/>
      <c r="O23" s="112">
        <v>0.75</v>
      </c>
      <c r="P23" s="130">
        <f t="shared" si="3"/>
        <v>0</v>
      </c>
      <c r="Q23" s="112">
        <v>0</v>
      </c>
      <c r="R23" s="130">
        <f t="shared" si="4"/>
        <v>0</v>
      </c>
      <c r="S23" s="113"/>
      <c r="T23" s="113"/>
      <c r="U23" s="114"/>
    </row>
    <row r="24" spans="1:21" x14ac:dyDescent="0.3">
      <c r="A24" s="80" t="s">
        <v>17</v>
      </c>
      <c r="B24" s="197"/>
      <c r="C24" s="159"/>
      <c r="D24" s="159"/>
      <c r="E24" s="197"/>
      <c r="F24" s="159"/>
      <c r="G24" s="159"/>
      <c r="H24" s="102">
        <v>0</v>
      </c>
      <c r="I24" s="103">
        <v>0</v>
      </c>
      <c r="J24" s="103">
        <v>0</v>
      </c>
      <c r="K24" s="104">
        <f t="shared" si="0"/>
        <v>0</v>
      </c>
      <c r="L24" s="104">
        <f t="shared" si="1"/>
        <v>0</v>
      </c>
      <c r="M24" s="104">
        <f t="shared" si="2"/>
        <v>0</v>
      </c>
      <c r="N24" s="113"/>
      <c r="O24" s="112">
        <v>0</v>
      </c>
      <c r="P24" s="130">
        <f t="shared" si="3"/>
        <v>0</v>
      </c>
      <c r="Q24" s="112">
        <v>0</v>
      </c>
      <c r="R24" s="130">
        <f t="shared" si="4"/>
        <v>0</v>
      </c>
      <c r="S24" s="113"/>
      <c r="T24" s="113"/>
      <c r="U24" s="114"/>
    </row>
    <row r="25" spans="1:21" x14ac:dyDescent="0.3">
      <c r="A25" s="80" t="s">
        <v>18</v>
      </c>
      <c r="B25" s="197"/>
      <c r="C25" s="159"/>
      <c r="D25" s="159"/>
      <c r="E25" s="197"/>
      <c r="F25" s="159"/>
      <c r="G25" s="159"/>
      <c r="H25" s="102">
        <v>0</v>
      </c>
      <c r="I25" s="103">
        <v>0</v>
      </c>
      <c r="J25" s="103">
        <v>0</v>
      </c>
      <c r="K25" s="104">
        <f t="shared" si="0"/>
        <v>0</v>
      </c>
      <c r="L25" s="104">
        <f t="shared" si="1"/>
        <v>0</v>
      </c>
      <c r="M25" s="104">
        <f t="shared" si="2"/>
        <v>0</v>
      </c>
      <c r="N25" s="113"/>
      <c r="O25" s="112">
        <v>0</v>
      </c>
      <c r="P25" s="130">
        <f t="shared" si="3"/>
        <v>0</v>
      </c>
      <c r="Q25" s="112">
        <v>5.8999999999999997E-2</v>
      </c>
      <c r="R25" s="130">
        <f t="shared" si="4"/>
        <v>0</v>
      </c>
      <c r="S25" s="113"/>
      <c r="T25" s="113"/>
      <c r="U25" s="114"/>
    </row>
    <row r="26" spans="1:21" x14ac:dyDescent="0.3">
      <c r="A26" s="76" t="s">
        <v>19</v>
      </c>
      <c r="B26" s="197"/>
      <c r="C26" s="159"/>
      <c r="D26" s="159"/>
      <c r="E26" s="197"/>
      <c r="F26" s="159"/>
      <c r="G26" s="159"/>
      <c r="H26" s="102">
        <v>0</v>
      </c>
      <c r="I26" s="103">
        <v>0</v>
      </c>
      <c r="J26" s="103">
        <v>0</v>
      </c>
      <c r="K26" s="104">
        <f t="shared" si="0"/>
        <v>0</v>
      </c>
      <c r="L26" s="104">
        <f t="shared" si="1"/>
        <v>0</v>
      </c>
      <c r="M26" s="104">
        <f t="shared" si="2"/>
        <v>0</v>
      </c>
      <c r="N26" s="113"/>
      <c r="O26" s="112">
        <v>0.6</v>
      </c>
      <c r="P26" s="130">
        <f t="shared" si="3"/>
        <v>0</v>
      </c>
      <c r="Q26" s="112">
        <v>0</v>
      </c>
      <c r="R26" s="130">
        <f t="shared" si="4"/>
        <v>0</v>
      </c>
      <c r="S26" s="113"/>
      <c r="T26" s="113"/>
      <c r="U26" s="114"/>
    </row>
    <row r="27" spans="1:21" x14ac:dyDescent="0.3">
      <c r="A27" s="76" t="s">
        <v>20</v>
      </c>
      <c r="B27" s="197"/>
      <c r="C27" s="159"/>
      <c r="D27" s="159"/>
      <c r="E27" s="197"/>
      <c r="F27" s="159"/>
      <c r="G27" s="159"/>
      <c r="H27" s="102">
        <v>0</v>
      </c>
      <c r="I27" s="103">
        <v>0</v>
      </c>
      <c r="J27" s="103">
        <v>0</v>
      </c>
      <c r="K27" s="104">
        <f t="shared" si="0"/>
        <v>0</v>
      </c>
      <c r="L27" s="104">
        <f t="shared" si="1"/>
        <v>0</v>
      </c>
      <c r="M27" s="104">
        <f t="shared" si="2"/>
        <v>0</v>
      </c>
      <c r="N27" s="113"/>
      <c r="O27" s="112">
        <v>0.6</v>
      </c>
      <c r="P27" s="130">
        <f t="shared" si="3"/>
        <v>0</v>
      </c>
      <c r="Q27" s="112">
        <v>0</v>
      </c>
      <c r="R27" s="130">
        <f t="shared" si="4"/>
        <v>0</v>
      </c>
      <c r="S27" s="113"/>
      <c r="T27" s="113"/>
      <c r="U27" s="114"/>
    </row>
    <row r="28" spans="1:21" x14ac:dyDescent="0.3">
      <c r="A28" s="76" t="s">
        <v>21</v>
      </c>
      <c r="B28" s="197"/>
      <c r="C28" s="159"/>
      <c r="D28" s="159"/>
      <c r="E28" s="197"/>
      <c r="F28" s="159"/>
      <c r="G28" s="159"/>
      <c r="H28" s="102">
        <v>0</v>
      </c>
      <c r="I28" s="103">
        <v>0</v>
      </c>
      <c r="J28" s="103">
        <v>0</v>
      </c>
      <c r="K28" s="104">
        <f t="shared" si="0"/>
        <v>0</v>
      </c>
      <c r="L28" s="104">
        <f t="shared" si="1"/>
        <v>0</v>
      </c>
      <c r="M28" s="104">
        <f t="shared" si="2"/>
        <v>0</v>
      </c>
      <c r="N28" s="113"/>
      <c r="O28" s="112">
        <v>0</v>
      </c>
      <c r="P28" s="130">
        <f t="shared" si="3"/>
        <v>0</v>
      </c>
      <c r="Q28" s="112">
        <v>0</v>
      </c>
      <c r="R28" s="130">
        <f t="shared" si="4"/>
        <v>0</v>
      </c>
      <c r="S28" s="113"/>
      <c r="T28" s="113"/>
      <c r="U28" s="114"/>
    </row>
    <row r="29" spans="1:21" x14ac:dyDescent="0.3">
      <c r="A29" s="80" t="s">
        <v>52</v>
      </c>
      <c r="B29" s="159"/>
      <c r="C29" s="159"/>
      <c r="D29" s="159"/>
      <c r="E29" s="159"/>
      <c r="F29" s="159"/>
      <c r="G29" s="159"/>
      <c r="H29" s="102">
        <v>0</v>
      </c>
      <c r="I29" s="103">
        <v>0</v>
      </c>
      <c r="J29" s="103">
        <v>0</v>
      </c>
      <c r="K29" s="104">
        <f t="shared" si="0"/>
        <v>0</v>
      </c>
      <c r="L29" s="104">
        <f t="shared" si="1"/>
        <v>0</v>
      </c>
      <c r="M29" s="104">
        <f t="shared" si="2"/>
        <v>0</v>
      </c>
      <c r="N29" s="113"/>
      <c r="O29" s="112">
        <v>0</v>
      </c>
      <c r="P29" s="130">
        <f t="shared" si="3"/>
        <v>0</v>
      </c>
      <c r="Q29" s="112">
        <v>0</v>
      </c>
      <c r="R29" s="130">
        <f t="shared" si="4"/>
        <v>0</v>
      </c>
      <c r="S29" s="113"/>
      <c r="T29" s="113"/>
      <c r="U29" s="114"/>
    </row>
    <row r="30" spans="1:21" x14ac:dyDescent="0.3">
      <c r="A30" s="80" t="s">
        <v>53</v>
      </c>
      <c r="B30" s="159"/>
      <c r="C30" s="159"/>
      <c r="D30" s="159"/>
      <c r="E30" s="159"/>
      <c r="F30" s="159"/>
      <c r="G30" s="159"/>
      <c r="H30" s="102">
        <v>0</v>
      </c>
      <c r="I30" s="103">
        <v>0</v>
      </c>
      <c r="J30" s="103">
        <v>0</v>
      </c>
      <c r="K30" s="104">
        <f t="shared" si="0"/>
        <v>0</v>
      </c>
      <c r="L30" s="104">
        <f t="shared" si="1"/>
        <v>0</v>
      </c>
      <c r="M30" s="104">
        <f t="shared" si="2"/>
        <v>0</v>
      </c>
      <c r="N30" s="113"/>
      <c r="O30" s="112">
        <v>0</v>
      </c>
      <c r="P30" s="130">
        <f t="shared" si="3"/>
        <v>0</v>
      </c>
      <c r="Q30" s="112">
        <v>0</v>
      </c>
      <c r="R30" s="130">
        <f t="shared" si="4"/>
        <v>0</v>
      </c>
      <c r="S30" s="113"/>
      <c r="T30" s="113"/>
      <c r="U30" s="114"/>
    </row>
    <row r="31" spans="1:21" x14ac:dyDescent="0.3">
      <c r="A31" s="80" t="s">
        <v>54</v>
      </c>
      <c r="B31" s="159"/>
      <c r="C31" s="159"/>
      <c r="D31" s="159"/>
      <c r="E31" s="159"/>
      <c r="F31" s="159"/>
      <c r="G31" s="159"/>
      <c r="H31" s="102">
        <v>0</v>
      </c>
      <c r="I31" s="103">
        <v>0</v>
      </c>
      <c r="J31" s="103">
        <v>0</v>
      </c>
      <c r="K31" s="104">
        <f t="shared" si="0"/>
        <v>0</v>
      </c>
      <c r="L31" s="104">
        <f t="shared" si="1"/>
        <v>0</v>
      </c>
      <c r="M31" s="104">
        <f t="shared" si="2"/>
        <v>0</v>
      </c>
      <c r="N31" s="113"/>
      <c r="O31" s="112">
        <v>0</v>
      </c>
      <c r="P31" s="130">
        <f t="shared" si="3"/>
        <v>0</v>
      </c>
      <c r="Q31" s="112">
        <v>0</v>
      </c>
      <c r="R31" s="130">
        <f t="shared" si="4"/>
        <v>0</v>
      </c>
      <c r="S31" s="113"/>
      <c r="T31" s="113"/>
      <c r="U31" s="114"/>
    </row>
    <row r="32" spans="1:21" x14ac:dyDescent="0.3">
      <c r="A32" s="80" t="s">
        <v>55</v>
      </c>
      <c r="B32" s="159"/>
      <c r="C32" s="159"/>
      <c r="D32" s="159"/>
      <c r="E32" s="159"/>
      <c r="F32" s="159"/>
      <c r="G32" s="159"/>
      <c r="H32" s="102">
        <v>0</v>
      </c>
      <c r="I32" s="103">
        <v>0</v>
      </c>
      <c r="J32" s="103">
        <v>0</v>
      </c>
      <c r="K32" s="104">
        <f t="shared" si="0"/>
        <v>0</v>
      </c>
      <c r="L32" s="104">
        <f t="shared" si="1"/>
        <v>0</v>
      </c>
      <c r="M32" s="104">
        <f t="shared" si="2"/>
        <v>0</v>
      </c>
      <c r="N32" s="113"/>
      <c r="O32" s="112">
        <v>0</v>
      </c>
      <c r="P32" s="130">
        <f t="shared" si="3"/>
        <v>0</v>
      </c>
      <c r="Q32" s="112">
        <v>0</v>
      </c>
      <c r="R32" s="130">
        <f t="shared" si="4"/>
        <v>0</v>
      </c>
      <c r="S32" s="113"/>
      <c r="T32" s="113"/>
      <c r="U32" s="114"/>
    </row>
    <row r="33" spans="1:21" x14ac:dyDescent="0.3">
      <c r="A33" s="80" t="s">
        <v>57</v>
      </c>
      <c r="B33" s="159"/>
      <c r="C33" s="159"/>
      <c r="D33" s="159"/>
      <c r="E33" s="159"/>
      <c r="F33" s="159"/>
      <c r="G33" s="159"/>
      <c r="H33" s="102">
        <v>0</v>
      </c>
      <c r="I33" s="103">
        <v>0</v>
      </c>
      <c r="J33" s="103">
        <v>0</v>
      </c>
      <c r="K33" s="104">
        <f t="shared" si="0"/>
        <v>0</v>
      </c>
      <c r="L33" s="104">
        <f t="shared" si="1"/>
        <v>0</v>
      </c>
      <c r="M33" s="104">
        <f t="shared" si="2"/>
        <v>0</v>
      </c>
      <c r="N33" s="113"/>
      <c r="O33" s="112">
        <v>0</v>
      </c>
      <c r="P33" s="130">
        <f t="shared" si="3"/>
        <v>0</v>
      </c>
      <c r="Q33" s="112">
        <v>0</v>
      </c>
      <c r="R33" s="130">
        <f t="shared" si="4"/>
        <v>0</v>
      </c>
      <c r="S33" s="113"/>
      <c r="T33" s="113"/>
      <c r="U33" s="114"/>
    </row>
    <row r="34" spans="1:21" x14ac:dyDescent="0.3">
      <c r="A34" s="80" t="s">
        <v>56</v>
      </c>
      <c r="B34" s="159"/>
      <c r="C34" s="159"/>
      <c r="D34" s="159"/>
      <c r="E34" s="159"/>
      <c r="F34" s="159"/>
      <c r="G34" s="159"/>
      <c r="H34" s="102">
        <v>0</v>
      </c>
      <c r="I34" s="103">
        <v>0</v>
      </c>
      <c r="J34" s="103">
        <v>0</v>
      </c>
      <c r="K34" s="104">
        <f t="shared" si="0"/>
        <v>0</v>
      </c>
      <c r="L34" s="104">
        <f t="shared" si="1"/>
        <v>0</v>
      </c>
      <c r="M34" s="104">
        <f t="shared" si="2"/>
        <v>0</v>
      </c>
      <c r="N34" s="113"/>
      <c r="O34" s="112">
        <v>0</v>
      </c>
      <c r="P34" s="130">
        <f t="shared" si="3"/>
        <v>0</v>
      </c>
      <c r="Q34" s="112">
        <v>0</v>
      </c>
      <c r="R34" s="130">
        <f t="shared" si="4"/>
        <v>0</v>
      </c>
      <c r="S34" s="113"/>
      <c r="T34" s="113"/>
      <c r="U34" s="114"/>
    </row>
    <row r="35" spans="1:21" x14ac:dyDescent="0.3">
      <c r="A35" s="80" t="s">
        <v>58</v>
      </c>
      <c r="B35" s="159"/>
      <c r="C35" s="159"/>
      <c r="D35" s="159"/>
      <c r="E35" s="159"/>
      <c r="F35" s="159"/>
      <c r="G35" s="159"/>
      <c r="H35" s="102">
        <v>0</v>
      </c>
      <c r="I35" s="103">
        <v>0</v>
      </c>
      <c r="J35" s="103">
        <v>0</v>
      </c>
      <c r="K35" s="104">
        <f t="shared" si="0"/>
        <v>0</v>
      </c>
      <c r="L35" s="104">
        <f t="shared" si="1"/>
        <v>0</v>
      </c>
      <c r="M35" s="104">
        <f t="shared" si="2"/>
        <v>0</v>
      </c>
      <c r="N35" s="113"/>
      <c r="O35" s="112">
        <v>0</v>
      </c>
      <c r="P35" s="130">
        <f t="shared" si="3"/>
        <v>0</v>
      </c>
      <c r="Q35" s="112">
        <v>0</v>
      </c>
      <c r="R35" s="130">
        <f t="shared" si="4"/>
        <v>0</v>
      </c>
      <c r="S35" s="113"/>
      <c r="T35" s="113"/>
      <c r="U35" s="114"/>
    </row>
    <row r="36" spans="1:21" x14ac:dyDescent="0.3">
      <c r="A36" s="80" t="s">
        <v>59</v>
      </c>
      <c r="B36" s="159"/>
      <c r="C36" s="159"/>
      <c r="D36" s="159"/>
      <c r="E36" s="159"/>
      <c r="F36" s="159"/>
      <c r="G36" s="159"/>
      <c r="H36" s="102">
        <v>0</v>
      </c>
      <c r="I36" s="103">
        <v>0</v>
      </c>
      <c r="J36" s="103">
        <v>0</v>
      </c>
      <c r="K36" s="104">
        <f t="shared" si="0"/>
        <v>0</v>
      </c>
      <c r="L36" s="104">
        <f t="shared" si="1"/>
        <v>0</v>
      </c>
      <c r="M36" s="104">
        <f t="shared" si="2"/>
        <v>0</v>
      </c>
      <c r="N36" s="113"/>
      <c r="O36" s="112">
        <v>0</v>
      </c>
      <c r="P36" s="130">
        <f t="shared" si="3"/>
        <v>0</v>
      </c>
      <c r="Q36" s="112">
        <v>0</v>
      </c>
      <c r="R36" s="130">
        <f t="shared" si="4"/>
        <v>0</v>
      </c>
      <c r="S36" s="113"/>
      <c r="T36" s="113"/>
      <c r="U36" s="114"/>
    </row>
    <row r="37" spans="1:21" x14ac:dyDescent="0.3">
      <c r="A37" s="80" t="s">
        <v>60</v>
      </c>
      <c r="B37" s="159"/>
      <c r="C37" s="159"/>
      <c r="D37" s="159"/>
      <c r="E37" s="159"/>
      <c r="F37" s="159"/>
      <c r="G37" s="159"/>
      <c r="H37" s="102">
        <v>0</v>
      </c>
      <c r="I37" s="103">
        <v>0</v>
      </c>
      <c r="J37" s="103">
        <v>0</v>
      </c>
      <c r="K37" s="104">
        <f t="shared" si="0"/>
        <v>0</v>
      </c>
      <c r="L37" s="104">
        <f t="shared" si="1"/>
        <v>0</v>
      </c>
      <c r="M37" s="104">
        <f t="shared" si="2"/>
        <v>0</v>
      </c>
      <c r="N37" s="113"/>
      <c r="O37" s="112">
        <v>0</v>
      </c>
      <c r="P37" s="130">
        <f t="shared" si="3"/>
        <v>0</v>
      </c>
      <c r="Q37" s="112">
        <v>0</v>
      </c>
      <c r="R37" s="130">
        <f t="shared" si="4"/>
        <v>0</v>
      </c>
      <c r="S37" s="113"/>
      <c r="T37" s="113"/>
      <c r="U37" s="114"/>
    </row>
    <row r="38" spans="1:21" x14ac:dyDescent="0.3">
      <c r="A38" s="80" t="s">
        <v>61</v>
      </c>
      <c r="B38" s="159"/>
      <c r="C38" s="159"/>
      <c r="D38" s="159"/>
      <c r="E38" s="159"/>
      <c r="F38" s="159"/>
      <c r="G38" s="159"/>
      <c r="H38" s="102">
        <v>0</v>
      </c>
      <c r="I38" s="103">
        <v>0</v>
      </c>
      <c r="J38" s="103">
        <v>0</v>
      </c>
      <c r="K38" s="104">
        <f t="shared" si="0"/>
        <v>0</v>
      </c>
      <c r="L38" s="104">
        <f t="shared" si="1"/>
        <v>0</v>
      </c>
      <c r="M38" s="104">
        <f t="shared" si="2"/>
        <v>0</v>
      </c>
      <c r="N38" s="113"/>
      <c r="O38" s="112">
        <v>0</v>
      </c>
      <c r="P38" s="130">
        <f t="shared" si="3"/>
        <v>0</v>
      </c>
      <c r="Q38" s="112">
        <v>0</v>
      </c>
      <c r="R38" s="130">
        <f t="shared" si="4"/>
        <v>0</v>
      </c>
      <c r="S38" s="113"/>
      <c r="T38" s="113"/>
      <c r="U38" s="114"/>
    </row>
    <row r="39" spans="1:21" x14ac:dyDescent="0.3">
      <c r="A39" s="80" t="s">
        <v>62</v>
      </c>
      <c r="B39" s="159"/>
      <c r="C39" s="159"/>
      <c r="D39" s="159"/>
      <c r="E39" s="159"/>
      <c r="F39" s="159"/>
      <c r="G39" s="159"/>
      <c r="H39" s="102">
        <v>0</v>
      </c>
      <c r="I39" s="103">
        <v>0</v>
      </c>
      <c r="J39" s="103">
        <v>0</v>
      </c>
      <c r="K39" s="104">
        <f t="shared" si="0"/>
        <v>0</v>
      </c>
      <c r="L39" s="104">
        <f t="shared" si="1"/>
        <v>0</v>
      </c>
      <c r="M39" s="104">
        <f t="shared" si="2"/>
        <v>0</v>
      </c>
      <c r="N39" s="113"/>
      <c r="O39" s="112">
        <v>0</v>
      </c>
      <c r="P39" s="130">
        <f t="shared" si="3"/>
        <v>0</v>
      </c>
      <c r="Q39" s="112">
        <v>0</v>
      </c>
      <c r="R39" s="130">
        <f t="shared" si="4"/>
        <v>0</v>
      </c>
      <c r="S39" s="113"/>
      <c r="T39" s="113"/>
      <c r="U39" s="114"/>
    </row>
    <row r="40" spans="1:21" x14ac:dyDescent="0.3">
      <c r="A40" s="80" t="s">
        <v>63</v>
      </c>
      <c r="B40" s="159"/>
      <c r="C40" s="159"/>
      <c r="D40" s="159"/>
      <c r="E40" s="159"/>
      <c r="F40" s="159"/>
      <c r="G40" s="159"/>
      <c r="H40" s="102">
        <v>0</v>
      </c>
      <c r="I40" s="103">
        <v>0</v>
      </c>
      <c r="J40" s="103">
        <v>0</v>
      </c>
      <c r="K40" s="104">
        <f t="shared" si="0"/>
        <v>0</v>
      </c>
      <c r="L40" s="104">
        <f t="shared" si="1"/>
        <v>0</v>
      </c>
      <c r="M40" s="104">
        <f t="shared" si="2"/>
        <v>0</v>
      </c>
      <c r="N40" s="113"/>
      <c r="O40" s="112">
        <v>0</v>
      </c>
      <c r="P40" s="130">
        <f t="shared" si="3"/>
        <v>0</v>
      </c>
      <c r="Q40" s="112">
        <v>0</v>
      </c>
      <c r="R40" s="130">
        <f t="shared" si="4"/>
        <v>0</v>
      </c>
      <c r="S40" s="113"/>
      <c r="T40" s="113"/>
      <c r="U40" s="114"/>
    </row>
    <row r="41" spans="1:21" x14ac:dyDescent="0.3">
      <c r="A41" s="80" t="s">
        <v>64</v>
      </c>
      <c r="B41" s="159"/>
      <c r="C41" s="159"/>
      <c r="D41" s="159"/>
      <c r="E41" s="159"/>
      <c r="F41" s="159"/>
      <c r="G41" s="159"/>
      <c r="H41" s="102">
        <v>0</v>
      </c>
      <c r="I41" s="103">
        <v>0</v>
      </c>
      <c r="J41" s="103">
        <v>0</v>
      </c>
      <c r="K41" s="104">
        <f t="shared" si="0"/>
        <v>0</v>
      </c>
      <c r="L41" s="104">
        <f t="shared" si="1"/>
        <v>0</v>
      </c>
      <c r="M41" s="104">
        <f t="shared" si="2"/>
        <v>0</v>
      </c>
      <c r="N41" s="113"/>
      <c r="O41" s="112">
        <v>0</v>
      </c>
      <c r="P41" s="130">
        <f t="shared" si="3"/>
        <v>0</v>
      </c>
      <c r="Q41" s="112">
        <v>0</v>
      </c>
      <c r="R41" s="130">
        <f t="shared" si="4"/>
        <v>0</v>
      </c>
      <c r="S41" s="113"/>
      <c r="T41" s="113"/>
      <c r="U41" s="114"/>
    </row>
    <row r="42" spans="1:21" x14ac:dyDescent="0.3">
      <c r="A42" s="80" t="s">
        <v>65</v>
      </c>
      <c r="B42" s="159"/>
      <c r="C42" s="159"/>
      <c r="D42" s="159"/>
      <c r="E42" s="159"/>
      <c r="F42" s="159"/>
      <c r="G42" s="159"/>
      <c r="H42" s="102">
        <v>0</v>
      </c>
      <c r="I42" s="103">
        <v>0</v>
      </c>
      <c r="J42" s="103">
        <v>0</v>
      </c>
      <c r="K42" s="104">
        <f t="shared" si="0"/>
        <v>0</v>
      </c>
      <c r="L42" s="104">
        <f t="shared" si="1"/>
        <v>0</v>
      </c>
      <c r="M42" s="104">
        <f t="shared" si="2"/>
        <v>0</v>
      </c>
      <c r="N42" s="113"/>
      <c r="O42" s="112">
        <v>0</v>
      </c>
      <c r="P42" s="130">
        <f t="shared" si="3"/>
        <v>0</v>
      </c>
      <c r="Q42" s="112">
        <v>0</v>
      </c>
      <c r="R42" s="130">
        <f t="shared" si="4"/>
        <v>0</v>
      </c>
      <c r="S42" s="113"/>
      <c r="T42" s="113"/>
      <c r="U42" s="114"/>
    </row>
    <row r="43" spans="1:21" x14ac:dyDescent="0.3">
      <c r="A43" s="80" t="s">
        <v>66</v>
      </c>
      <c r="B43" s="159"/>
      <c r="C43" s="159"/>
      <c r="D43" s="159"/>
      <c r="E43" s="159"/>
      <c r="F43" s="159"/>
      <c r="G43" s="159"/>
      <c r="H43" s="102">
        <v>0</v>
      </c>
      <c r="I43" s="103">
        <v>0</v>
      </c>
      <c r="J43" s="103">
        <v>0</v>
      </c>
      <c r="K43" s="104">
        <f t="shared" si="0"/>
        <v>0</v>
      </c>
      <c r="L43" s="104">
        <f t="shared" si="1"/>
        <v>0</v>
      </c>
      <c r="M43" s="104">
        <f t="shared" si="2"/>
        <v>0</v>
      </c>
      <c r="N43" s="113"/>
      <c r="O43" s="112">
        <v>0</v>
      </c>
      <c r="P43" s="130">
        <f t="shared" si="3"/>
        <v>0</v>
      </c>
      <c r="Q43" s="112">
        <v>0</v>
      </c>
      <c r="R43" s="130">
        <f t="shared" si="4"/>
        <v>0</v>
      </c>
      <c r="S43" s="113"/>
      <c r="T43" s="113"/>
      <c r="U43" s="114"/>
    </row>
    <row r="44" spans="1:21" x14ac:dyDescent="0.3">
      <c r="A44" s="80" t="s">
        <v>67</v>
      </c>
      <c r="B44" s="159"/>
      <c r="C44" s="159"/>
      <c r="D44" s="159"/>
      <c r="E44" s="159"/>
      <c r="F44" s="159"/>
      <c r="G44" s="159"/>
      <c r="H44" s="102">
        <v>0</v>
      </c>
      <c r="I44" s="103">
        <v>0</v>
      </c>
      <c r="J44" s="103">
        <v>0</v>
      </c>
      <c r="K44" s="104">
        <f t="shared" si="0"/>
        <v>0</v>
      </c>
      <c r="L44" s="104">
        <f t="shared" si="1"/>
        <v>0</v>
      </c>
      <c r="M44" s="104">
        <f t="shared" si="2"/>
        <v>0</v>
      </c>
      <c r="N44" s="113"/>
      <c r="O44" s="112">
        <v>0</v>
      </c>
      <c r="P44" s="130">
        <f t="shared" si="3"/>
        <v>0</v>
      </c>
      <c r="Q44" s="112">
        <v>0</v>
      </c>
      <c r="R44" s="130">
        <f t="shared" si="4"/>
        <v>0</v>
      </c>
      <c r="S44" s="113"/>
      <c r="T44" s="113"/>
      <c r="U44" s="114"/>
    </row>
    <row r="45" spans="1:21" x14ac:dyDescent="0.3">
      <c r="A45" s="80" t="s">
        <v>68</v>
      </c>
      <c r="B45" s="159"/>
      <c r="C45" s="159"/>
      <c r="D45" s="159"/>
      <c r="E45" s="159"/>
      <c r="F45" s="159"/>
      <c r="G45" s="159"/>
      <c r="H45" s="102">
        <v>0</v>
      </c>
      <c r="I45" s="103">
        <v>0</v>
      </c>
      <c r="J45" s="103">
        <v>0</v>
      </c>
      <c r="K45" s="104">
        <f t="shared" si="0"/>
        <v>0</v>
      </c>
      <c r="L45" s="104">
        <f t="shared" si="1"/>
        <v>0</v>
      </c>
      <c r="M45" s="104">
        <f t="shared" si="2"/>
        <v>0</v>
      </c>
      <c r="N45" s="113"/>
      <c r="O45" s="112">
        <v>0</v>
      </c>
      <c r="P45" s="130">
        <f t="shared" si="3"/>
        <v>0</v>
      </c>
      <c r="Q45" s="112">
        <v>0</v>
      </c>
      <c r="R45" s="130">
        <f t="shared" si="4"/>
        <v>0</v>
      </c>
      <c r="S45" s="113"/>
      <c r="T45" s="113"/>
      <c r="U45" s="114"/>
    </row>
    <row r="46" spans="1:21" x14ac:dyDescent="0.3">
      <c r="A46" s="80" t="s">
        <v>69</v>
      </c>
      <c r="B46" s="159"/>
      <c r="C46" s="159"/>
      <c r="D46" s="159"/>
      <c r="E46" s="159"/>
      <c r="F46" s="159"/>
      <c r="G46" s="159"/>
      <c r="H46" s="102">
        <v>0</v>
      </c>
      <c r="I46" s="103">
        <v>0</v>
      </c>
      <c r="J46" s="103">
        <v>0</v>
      </c>
      <c r="K46" s="104">
        <f t="shared" si="0"/>
        <v>0</v>
      </c>
      <c r="L46" s="104">
        <f t="shared" si="1"/>
        <v>0</v>
      </c>
      <c r="M46" s="104">
        <f t="shared" si="2"/>
        <v>0</v>
      </c>
      <c r="N46" s="113"/>
      <c r="O46" s="112">
        <v>0</v>
      </c>
      <c r="P46" s="130">
        <f t="shared" si="3"/>
        <v>0</v>
      </c>
      <c r="Q46" s="112">
        <v>0</v>
      </c>
      <c r="R46" s="130">
        <f t="shared" si="4"/>
        <v>0</v>
      </c>
      <c r="S46" s="113"/>
      <c r="T46" s="113"/>
      <c r="U46" s="114"/>
    </row>
    <row r="47" spans="1:21" x14ac:dyDescent="0.3">
      <c r="A47" s="80" t="s">
        <v>70</v>
      </c>
      <c r="B47" s="159"/>
      <c r="C47" s="159"/>
      <c r="D47" s="159"/>
      <c r="E47" s="159"/>
      <c r="F47" s="159"/>
      <c r="G47" s="159"/>
      <c r="H47" s="102">
        <v>0</v>
      </c>
      <c r="I47" s="103">
        <v>0</v>
      </c>
      <c r="J47" s="103">
        <v>0</v>
      </c>
      <c r="K47" s="104">
        <f t="shared" si="0"/>
        <v>0</v>
      </c>
      <c r="L47" s="104">
        <f t="shared" si="1"/>
        <v>0</v>
      </c>
      <c r="M47" s="104">
        <f t="shared" si="2"/>
        <v>0</v>
      </c>
      <c r="N47" s="113"/>
      <c r="O47" s="112">
        <v>0</v>
      </c>
      <c r="P47" s="130">
        <f t="shared" si="3"/>
        <v>0</v>
      </c>
      <c r="Q47" s="112">
        <v>0</v>
      </c>
      <c r="R47" s="130">
        <f t="shared" si="4"/>
        <v>0</v>
      </c>
      <c r="S47" s="113"/>
      <c r="T47" s="113"/>
      <c r="U47" s="114"/>
    </row>
    <row r="48" spans="1:21" x14ac:dyDescent="0.3">
      <c r="A48" s="80" t="s">
        <v>71</v>
      </c>
      <c r="B48" s="159"/>
      <c r="C48" s="159"/>
      <c r="D48" s="159"/>
      <c r="E48" s="159"/>
      <c r="F48" s="159"/>
      <c r="G48" s="159"/>
      <c r="H48" s="102">
        <v>0</v>
      </c>
      <c r="I48" s="103">
        <v>0</v>
      </c>
      <c r="J48" s="103">
        <v>0</v>
      </c>
      <c r="K48" s="104">
        <f t="shared" si="0"/>
        <v>0</v>
      </c>
      <c r="L48" s="104">
        <f t="shared" si="1"/>
        <v>0</v>
      </c>
      <c r="M48" s="104">
        <f t="shared" si="2"/>
        <v>0</v>
      </c>
      <c r="N48" s="113"/>
      <c r="O48" s="112">
        <v>0</v>
      </c>
      <c r="P48" s="130">
        <f t="shared" si="3"/>
        <v>0</v>
      </c>
      <c r="Q48" s="112">
        <v>0</v>
      </c>
      <c r="R48" s="130">
        <f t="shared" si="4"/>
        <v>0</v>
      </c>
      <c r="S48" s="113"/>
      <c r="T48" s="113"/>
      <c r="U48" s="114"/>
    </row>
    <row r="49" spans="1:21" x14ac:dyDescent="0.3">
      <c r="A49" s="80" t="s">
        <v>72</v>
      </c>
      <c r="B49" s="159"/>
      <c r="C49" s="159"/>
      <c r="D49" s="159"/>
      <c r="E49" s="159"/>
      <c r="F49" s="159"/>
      <c r="G49" s="159"/>
      <c r="H49" s="102">
        <v>0</v>
      </c>
      <c r="I49" s="103">
        <v>0</v>
      </c>
      <c r="J49" s="103">
        <v>0</v>
      </c>
      <c r="K49" s="104">
        <f t="shared" si="0"/>
        <v>0</v>
      </c>
      <c r="L49" s="104">
        <f t="shared" si="1"/>
        <v>0</v>
      </c>
      <c r="M49" s="104">
        <f t="shared" si="2"/>
        <v>0</v>
      </c>
      <c r="N49" s="113"/>
      <c r="O49" s="112">
        <v>0</v>
      </c>
      <c r="P49" s="130">
        <f t="shared" si="3"/>
        <v>0</v>
      </c>
      <c r="Q49" s="112">
        <v>0</v>
      </c>
      <c r="R49" s="130">
        <f t="shared" si="4"/>
        <v>0</v>
      </c>
      <c r="S49" s="113"/>
      <c r="T49" s="113"/>
      <c r="U49" s="114"/>
    </row>
    <row r="50" spans="1:21" x14ac:dyDescent="0.3">
      <c r="A50" s="80" t="s">
        <v>73</v>
      </c>
      <c r="B50" s="159"/>
      <c r="C50" s="159"/>
      <c r="D50" s="159"/>
      <c r="E50" s="159"/>
      <c r="F50" s="159"/>
      <c r="G50" s="159"/>
      <c r="H50" s="102">
        <v>0</v>
      </c>
      <c r="I50" s="103">
        <v>0</v>
      </c>
      <c r="J50" s="103">
        <v>0</v>
      </c>
      <c r="K50" s="104">
        <f t="shared" si="0"/>
        <v>0</v>
      </c>
      <c r="L50" s="104">
        <f t="shared" si="1"/>
        <v>0</v>
      </c>
      <c r="M50" s="104">
        <f t="shared" si="2"/>
        <v>0</v>
      </c>
      <c r="N50" s="113"/>
      <c r="O50" s="112">
        <v>0</v>
      </c>
      <c r="P50" s="130">
        <f t="shared" si="3"/>
        <v>0</v>
      </c>
      <c r="Q50" s="112">
        <v>0</v>
      </c>
      <c r="R50" s="130">
        <f t="shared" si="4"/>
        <v>0</v>
      </c>
      <c r="S50" s="113"/>
      <c r="T50" s="113"/>
      <c r="U50" s="114"/>
    </row>
    <row r="51" spans="1:21" x14ac:dyDescent="0.3">
      <c r="A51" s="80" t="s">
        <v>74</v>
      </c>
      <c r="B51" s="159"/>
      <c r="C51" s="159"/>
      <c r="D51" s="159"/>
      <c r="E51" s="159"/>
      <c r="F51" s="159"/>
      <c r="G51" s="159"/>
      <c r="H51" s="102">
        <v>0</v>
      </c>
      <c r="I51" s="103">
        <v>0</v>
      </c>
      <c r="J51" s="103">
        <v>0</v>
      </c>
      <c r="K51" s="104">
        <f t="shared" si="0"/>
        <v>0</v>
      </c>
      <c r="L51" s="104">
        <f t="shared" si="1"/>
        <v>0</v>
      </c>
      <c r="M51" s="104">
        <f t="shared" si="2"/>
        <v>0</v>
      </c>
      <c r="N51" s="113"/>
      <c r="O51" s="112">
        <v>0</v>
      </c>
      <c r="P51" s="130">
        <f t="shared" si="3"/>
        <v>0</v>
      </c>
      <c r="Q51" s="112">
        <v>0</v>
      </c>
      <c r="R51" s="130">
        <f t="shared" si="4"/>
        <v>0</v>
      </c>
      <c r="S51" s="113"/>
      <c r="T51" s="113"/>
      <c r="U51" s="114"/>
    </row>
    <row r="52" spans="1:21" x14ac:dyDescent="0.3">
      <c r="A52" s="80" t="s">
        <v>75</v>
      </c>
      <c r="B52" s="159"/>
      <c r="C52" s="159"/>
      <c r="D52" s="159"/>
      <c r="E52" s="159"/>
      <c r="F52" s="159"/>
      <c r="G52" s="159"/>
      <c r="H52" s="102">
        <v>0</v>
      </c>
      <c r="I52" s="103">
        <v>0</v>
      </c>
      <c r="J52" s="103">
        <v>0</v>
      </c>
      <c r="K52" s="104">
        <f t="shared" si="0"/>
        <v>0</v>
      </c>
      <c r="L52" s="104">
        <f t="shared" si="1"/>
        <v>0</v>
      </c>
      <c r="M52" s="104">
        <f t="shared" si="2"/>
        <v>0</v>
      </c>
      <c r="N52" s="113"/>
      <c r="O52" s="112">
        <v>0</v>
      </c>
      <c r="P52" s="130">
        <f t="shared" si="3"/>
        <v>0</v>
      </c>
      <c r="Q52" s="112">
        <v>0</v>
      </c>
      <c r="R52" s="130">
        <f t="shared" si="4"/>
        <v>0</v>
      </c>
      <c r="S52" s="113"/>
      <c r="T52" s="113"/>
      <c r="U52" s="114"/>
    </row>
    <row r="53" spans="1:21" x14ac:dyDescent="0.3">
      <c r="A53" s="80" t="s">
        <v>76</v>
      </c>
      <c r="B53" s="159"/>
      <c r="C53" s="159"/>
      <c r="D53" s="159"/>
      <c r="E53" s="159"/>
      <c r="F53" s="159"/>
      <c r="G53" s="159"/>
      <c r="H53" s="102">
        <v>0</v>
      </c>
      <c r="I53" s="103">
        <v>0</v>
      </c>
      <c r="J53" s="103">
        <v>0</v>
      </c>
      <c r="K53" s="104">
        <f t="shared" si="0"/>
        <v>0</v>
      </c>
      <c r="L53" s="104">
        <f t="shared" si="1"/>
        <v>0</v>
      </c>
      <c r="M53" s="104">
        <f t="shared" si="2"/>
        <v>0</v>
      </c>
      <c r="N53" s="113"/>
      <c r="O53" s="112">
        <v>0</v>
      </c>
      <c r="P53" s="130">
        <f t="shared" si="3"/>
        <v>0</v>
      </c>
      <c r="Q53" s="112">
        <v>0</v>
      </c>
      <c r="R53" s="130">
        <f t="shared" si="4"/>
        <v>0</v>
      </c>
      <c r="S53" s="113"/>
      <c r="T53" s="113"/>
      <c r="U53" s="114"/>
    </row>
    <row r="54" spans="1:21" x14ac:dyDescent="0.3">
      <c r="A54" s="80" t="s">
        <v>77</v>
      </c>
      <c r="B54" s="159"/>
      <c r="C54" s="159"/>
      <c r="D54" s="159"/>
      <c r="E54" s="159"/>
      <c r="F54" s="159"/>
      <c r="G54" s="159"/>
      <c r="H54" s="102">
        <v>0</v>
      </c>
      <c r="I54" s="103">
        <v>0</v>
      </c>
      <c r="J54" s="103">
        <v>0</v>
      </c>
      <c r="K54" s="104">
        <f t="shared" si="0"/>
        <v>0</v>
      </c>
      <c r="L54" s="104">
        <f t="shared" si="1"/>
        <v>0</v>
      </c>
      <c r="M54" s="104">
        <f t="shared" si="2"/>
        <v>0</v>
      </c>
      <c r="N54" s="113"/>
      <c r="O54" s="112">
        <v>0</v>
      </c>
      <c r="P54" s="130">
        <f t="shared" si="3"/>
        <v>0</v>
      </c>
      <c r="Q54" s="112">
        <v>0</v>
      </c>
      <c r="R54" s="130">
        <f t="shared" si="4"/>
        <v>0</v>
      </c>
      <c r="S54" s="113"/>
      <c r="T54" s="113"/>
      <c r="U54" s="114"/>
    </row>
    <row r="55" spans="1:21" x14ac:dyDescent="0.3">
      <c r="A55" s="80" t="s">
        <v>78</v>
      </c>
      <c r="B55" s="159"/>
      <c r="C55" s="159"/>
      <c r="D55" s="159"/>
      <c r="E55" s="159"/>
      <c r="F55" s="159"/>
      <c r="G55" s="159"/>
      <c r="H55" s="102">
        <v>0</v>
      </c>
      <c r="I55" s="103">
        <v>0</v>
      </c>
      <c r="J55" s="103">
        <v>0</v>
      </c>
      <c r="K55" s="104">
        <f t="shared" si="0"/>
        <v>0</v>
      </c>
      <c r="L55" s="104">
        <f t="shared" si="1"/>
        <v>0</v>
      </c>
      <c r="M55" s="104">
        <f t="shared" si="2"/>
        <v>0</v>
      </c>
      <c r="N55" s="113"/>
      <c r="O55" s="112">
        <v>0</v>
      </c>
      <c r="P55" s="130">
        <f t="shared" si="3"/>
        <v>0</v>
      </c>
      <c r="Q55" s="112">
        <v>0</v>
      </c>
      <c r="R55" s="130">
        <f t="shared" si="4"/>
        <v>0</v>
      </c>
      <c r="S55" s="113"/>
      <c r="T55" s="113"/>
      <c r="U55" s="114"/>
    </row>
    <row r="56" spans="1:21" x14ac:dyDescent="0.3">
      <c r="A56" s="80" t="s">
        <v>79</v>
      </c>
      <c r="B56" s="159"/>
      <c r="C56" s="159"/>
      <c r="D56" s="159"/>
      <c r="E56" s="159"/>
      <c r="F56" s="159"/>
      <c r="G56" s="159"/>
      <c r="H56" s="102">
        <v>0</v>
      </c>
      <c r="I56" s="103">
        <v>0</v>
      </c>
      <c r="J56" s="103">
        <v>0</v>
      </c>
      <c r="K56" s="104">
        <f t="shared" si="0"/>
        <v>0</v>
      </c>
      <c r="L56" s="104">
        <f t="shared" si="1"/>
        <v>0</v>
      </c>
      <c r="M56" s="104">
        <f t="shared" si="2"/>
        <v>0</v>
      </c>
      <c r="N56" s="113"/>
      <c r="O56" s="112">
        <v>0</v>
      </c>
      <c r="P56" s="130">
        <f t="shared" si="3"/>
        <v>0</v>
      </c>
      <c r="Q56" s="112">
        <v>0</v>
      </c>
      <c r="R56" s="130">
        <f t="shared" si="4"/>
        <v>0</v>
      </c>
      <c r="S56" s="113"/>
      <c r="T56" s="113"/>
      <c r="U56" s="114"/>
    </row>
    <row r="57" spans="1:21" hidden="1" x14ac:dyDescent="0.3">
      <c r="A57" s="100" t="s">
        <v>80</v>
      </c>
      <c r="B57" s="159"/>
      <c r="C57" s="159"/>
      <c r="D57" s="159"/>
      <c r="E57" s="159"/>
      <c r="F57" s="159"/>
      <c r="G57" s="159"/>
      <c r="H57" s="102"/>
      <c r="I57" s="103"/>
      <c r="J57" s="103"/>
      <c r="K57" s="104">
        <f t="shared" si="0"/>
        <v>0</v>
      </c>
      <c r="L57" s="104">
        <f t="shared" si="1"/>
        <v>0</v>
      </c>
      <c r="M57" s="104">
        <f t="shared" si="2"/>
        <v>0</v>
      </c>
      <c r="N57" s="113"/>
      <c r="O57" s="112"/>
      <c r="P57" s="130">
        <f t="shared" si="3"/>
        <v>0</v>
      </c>
      <c r="Q57" s="112"/>
      <c r="R57" s="130">
        <f t="shared" si="4"/>
        <v>0</v>
      </c>
      <c r="S57" s="113"/>
      <c r="T57" s="113"/>
      <c r="U57" s="114"/>
    </row>
    <row r="58" spans="1:21" hidden="1" x14ac:dyDescent="0.3">
      <c r="A58" s="100" t="s">
        <v>81</v>
      </c>
      <c r="B58" s="159"/>
      <c r="C58" s="159"/>
      <c r="D58" s="159"/>
      <c r="E58" s="159"/>
      <c r="F58" s="159"/>
      <c r="G58" s="159"/>
      <c r="H58" s="102"/>
      <c r="I58" s="103"/>
      <c r="J58" s="103"/>
      <c r="K58" s="104">
        <f t="shared" si="0"/>
        <v>0</v>
      </c>
      <c r="L58" s="104">
        <f t="shared" si="1"/>
        <v>0</v>
      </c>
      <c r="M58" s="104">
        <f t="shared" si="2"/>
        <v>0</v>
      </c>
      <c r="N58" s="113"/>
      <c r="O58" s="112"/>
      <c r="P58" s="130">
        <f t="shared" si="3"/>
        <v>0</v>
      </c>
      <c r="Q58" s="112"/>
      <c r="R58" s="130">
        <f t="shared" si="4"/>
        <v>0</v>
      </c>
      <c r="S58" s="113"/>
      <c r="T58" s="113"/>
      <c r="U58" s="114"/>
    </row>
    <row r="59" spans="1:21" hidden="1" x14ac:dyDescent="0.3">
      <c r="A59" s="100" t="s">
        <v>82</v>
      </c>
      <c r="B59" s="159"/>
      <c r="C59" s="159"/>
      <c r="D59" s="159"/>
      <c r="E59" s="159"/>
      <c r="F59" s="159"/>
      <c r="G59" s="159"/>
      <c r="H59" s="102"/>
      <c r="I59" s="103"/>
      <c r="J59" s="103"/>
      <c r="K59" s="104">
        <f t="shared" si="0"/>
        <v>0</v>
      </c>
      <c r="L59" s="104">
        <f t="shared" si="1"/>
        <v>0</v>
      </c>
      <c r="M59" s="104">
        <f t="shared" si="2"/>
        <v>0</v>
      </c>
      <c r="N59" s="113"/>
      <c r="O59" s="112"/>
      <c r="P59" s="130">
        <f t="shared" si="3"/>
        <v>0</v>
      </c>
      <c r="Q59" s="112"/>
      <c r="R59" s="130">
        <f t="shared" si="4"/>
        <v>0</v>
      </c>
      <c r="S59" s="113"/>
      <c r="T59" s="113"/>
      <c r="U59" s="114"/>
    </row>
    <row r="60" spans="1:21" hidden="1" x14ac:dyDescent="0.3">
      <c r="A60" s="100" t="s">
        <v>83</v>
      </c>
      <c r="B60" s="159"/>
      <c r="C60" s="159"/>
      <c r="D60" s="159"/>
      <c r="E60" s="159"/>
      <c r="F60" s="159"/>
      <c r="G60" s="159"/>
      <c r="H60" s="102"/>
      <c r="I60" s="103"/>
      <c r="J60" s="103"/>
      <c r="K60" s="104">
        <f t="shared" si="0"/>
        <v>0</v>
      </c>
      <c r="L60" s="104">
        <f t="shared" si="1"/>
        <v>0</v>
      </c>
      <c r="M60" s="104">
        <f t="shared" si="2"/>
        <v>0</v>
      </c>
      <c r="N60" s="113"/>
      <c r="O60" s="112"/>
      <c r="P60" s="130">
        <f t="shared" si="3"/>
        <v>0</v>
      </c>
      <c r="Q60" s="112"/>
      <c r="R60" s="130">
        <f t="shared" si="4"/>
        <v>0</v>
      </c>
      <c r="S60" s="113"/>
      <c r="T60" s="113"/>
      <c r="U60" s="114"/>
    </row>
    <row r="61" spans="1:21" hidden="1" x14ac:dyDescent="0.3">
      <c r="A61" s="100" t="s">
        <v>84</v>
      </c>
      <c r="B61" s="159"/>
      <c r="C61" s="159"/>
      <c r="D61" s="159"/>
      <c r="E61" s="159"/>
      <c r="F61" s="159"/>
      <c r="G61" s="159"/>
      <c r="H61" s="102"/>
      <c r="I61" s="103"/>
      <c r="J61" s="103"/>
      <c r="K61" s="104">
        <f t="shared" si="0"/>
        <v>0</v>
      </c>
      <c r="L61" s="104">
        <f t="shared" si="1"/>
        <v>0</v>
      </c>
      <c r="M61" s="104">
        <f t="shared" si="2"/>
        <v>0</v>
      </c>
      <c r="N61" s="113"/>
      <c r="O61" s="112"/>
      <c r="P61" s="130">
        <f t="shared" si="3"/>
        <v>0</v>
      </c>
      <c r="Q61" s="112"/>
      <c r="R61" s="130">
        <f t="shared" si="4"/>
        <v>0</v>
      </c>
      <c r="S61" s="113"/>
      <c r="T61" s="113"/>
      <c r="U61" s="114"/>
    </row>
    <row r="62" spans="1:21" hidden="1" x14ac:dyDescent="0.3">
      <c r="A62" s="100" t="s">
        <v>85</v>
      </c>
      <c r="B62" s="159"/>
      <c r="C62" s="159"/>
      <c r="D62" s="159"/>
      <c r="E62" s="159"/>
      <c r="F62" s="159"/>
      <c r="G62" s="159"/>
      <c r="H62" s="102"/>
      <c r="I62" s="103"/>
      <c r="J62" s="103"/>
      <c r="K62" s="104">
        <f t="shared" si="0"/>
        <v>0</v>
      </c>
      <c r="L62" s="104">
        <f t="shared" si="1"/>
        <v>0</v>
      </c>
      <c r="M62" s="104">
        <f t="shared" si="2"/>
        <v>0</v>
      </c>
      <c r="N62" s="113"/>
      <c r="O62" s="112"/>
      <c r="P62" s="130">
        <f t="shared" si="3"/>
        <v>0</v>
      </c>
      <c r="Q62" s="112"/>
      <c r="R62" s="130">
        <f t="shared" si="4"/>
        <v>0</v>
      </c>
      <c r="S62" s="113"/>
      <c r="T62" s="113"/>
      <c r="U62" s="114"/>
    </row>
    <row r="63" spans="1:21" hidden="1" x14ac:dyDescent="0.3">
      <c r="A63" s="100" t="s">
        <v>86</v>
      </c>
      <c r="B63" s="159"/>
      <c r="C63" s="159"/>
      <c r="D63" s="159"/>
      <c r="E63" s="159"/>
      <c r="F63" s="159"/>
      <c r="G63" s="159"/>
      <c r="H63" s="102"/>
      <c r="I63" s="103"/>
      <c r="J63" s="103"/>
      <c r="K63" s="104">
        <f t="shared" si="0"/>
        <v>0</v>
      </c>
      <c r="L63" s="104">
        <f t="shared" si="1"/>
        <v>0</v>
      </c>
      <c r="M63" s="104">
        <f t="shared" si="2"/>
        <v>0</v>
      </c>
      <c r="N63" s="113"/>
      <c r="O63" s="112"/>
      <c r="P63" s="130">
        <f t="shared" si="3"/>
        <v>0</v>
      </c>
      <c r="Q63" s="112"/>
      <c r="R63" s="130">
        <f t="shared" si="4"/>
        <v>0</v>
      </c>
      <c r="S63" s="113"/>
      <c r="T63" s="113"/>
      <c r="U63" s="114"/>
    </row>
    <row r="64" spans="1:21" hidden="1" x14ac:dyDescent="0.3">
      <c r="A64" s="100" t="s">
        <v>87</v>
      </c>
      <c r="B64" s="159"/>
      <c r="C64" s="159"/>
      <c r="D64" s="159"/>
      <c r="E64" s="159"/>
      <c r="F64" s="159"/>
      <c r="G64" s="159"/>
      <c r="H64" s="102"/>
      <c r="I64" s="103"/>
      <c r="J64" s="103"/>
      <c r="K64" s="104">
        <f t="shared" si="0"/>
        <v>0</v>
      </c>
      <c r="L64" s="104">
        <f t="shared" si="1"/>
        <v>0</v>
      </c>
      <c r="M64" s="104">
        <f t="shared" si="2"/>
        <v>0</v>
      </c>
      <c r="N64" s="113"/>
      <c r="O64" s="112"/>
      <c r="P64" s="130">
        <f t="shared" si="3"/>
        <v>0</v>
      </c>
      <c r="Q64" s="112"/>
      <c r="R64" s="130">
        <f t="shared" si="4"/>
        <v>0</v>
      </c>
      <c r="S64" s="113"/>
      <c r="T64" s="113"/>
      <c r="U64" s="114"/>
    </row>
    <row r="65" spans="1:21" hidden="1" x14ac:dyDescent="0.3">
      <c r="A65" s="100" t="s">
        <v>88</v>
      </c>
      <c r="B65" s="159"/>
      <c r="C65" s="159"/>
      <c r="D65" s="159"/>
      <c r="E65" s="159"/>
      <c r="F65" s="159"/>
      <c r="G65" s="159"/>
      <c r="H65" s="102"/>
      <c r="I65" s="103"/>
      <c r="J65" s="103"/>
      <c r="K65" s="104">
        <f t="shared" si="0"/>
        <v>0</v>
      </c>
      <c r="L65" s="104">
        <f t="shared" si="1"/>
        <v>0</v>
      </c>
      <c r="M65" s="104">
        <f t="shared" si="2"/>
        <v>0</v>
      </c>
      <c r="N65" s="113"/>
      <c r="O65" s="112"/>
      <c r="P65" s="130">
        <f t="shared" si="3"/>
        <v>0</v>
      </c>
      <c r="Q65" s="112"/>
      <c r="R65" s="130">
        <f t="shared" si="4"/>
        <v>0</v>
      </c>
      <c r="S65" s="113"/>
      <c r="T65" s="113"/>
      <c r="U65" s="114"/>
    </row>
    <row r="66" spans="1:21" hidden="1" x14ac:dyDescent="0.3">
      <c r="A66" s="100" t="s">
        <v>89</v>
      </c>
      <c r="B66" s="159"/>
      <c r="C66" s="159"/>
      <c r="D66" s="159"/>
      <c r="E66" s="159"/>
      <c r="F66" s="159"/>
      <c r="G66" s="159"/>
      <c r="H66" s="102"/>
      <c r="I66" s="103"/>
      <c r="J66" s="103"/>
      <c r="K66" s="104">
        <f t="shared" si="0"/>
        <v>0</v>
      </c>
      <c r="L66" s="104">
        <f t="shared" si="1"/>
        <v>0</v>
      </c>
      <c r="M66" s="104">
        <f t="shared" si="2"/>
        <v>0</v>
      </c>
      <c r="N66" s="113"/>
      <c r="O66" s="112"/>
      <c r="P66" s="130">
        <f t="shared" si="3"/>
        <v>0</v>
      </c>
      <c r="Q66" s="112"/>
      <c r="R66" s="130">
        <f t="shared" si="4"/>
        <v>0</v>
      </c>
      <c r="S66" s="113"/>
      <c r="T66" s="113"/>
      <c r="U66" s="114"/>
    </row>
    <row r="67" spans="1:21" hidden="1" x14ac:dyDescent="0.3">
      <c r="A67" s="100" t="s">
        <v>96</v>
      </c>
      <c r="B67" s="159"/>
      <c r="C67" s="159"/>
      <c r="D67" s="159"/>
      <c r="E67" s="159"/>
      <c r="F67" s="159"/>
      <c r="G67" s="159"/>
      <c r="H67" s="102"/>
      <c r="I67" s="103"/>
      <c r="J67" s="103"/>
      <c r="K67" s="104">
        <f t="shared" si="0"/>
        <v>0</v>
      </c>
      <c r="L67" s="104">
        <f t="shared" si="1"/>
        <v>0</v>
      </c>
      <c r="M67" s="104">
        <f t="shared" si="2"/>
        <v>0</v>
      </c>
      <c r="N67" s="113"/>
      <c r="O67" s="112"/>
      <c r="P67" s="130">
        <f t="shared" si="3"/>
        <v>0</v>
      </c>
      <c r="Q67" s="112"/>
      <c r="R67" s="130">
        <f t="shared" si="4"/>
        <v>0</v>
      </c>
      <c r="S67" s="113"/>
      <c r="T67" s="113"/>
      <c r="U67" s="114"/>
    </row>
    <row r="68" spans="1:21" hidden="1" x14ac:dyDescent="0.3">
      <c r="A68" s="100" t="s">
        <v>97</v>
      </c>
      <c r="B68" s="159"/>
      <c r="C68" s="159"/>
      <c r="D68" s="159"/>
      <c r="E68" s="159"/>
      <c r="F68" s="159"/>
      <c r="G68" s="159"/>
      <c r="H68" s="102"/>
      <c r="I68" s="103"/>
      <c r="J68" s="103"/>
      <c r="K68" s="104">
        <f t="shared" si="0"/>
        <v>0</v>
      </c>
      <c r="L68" s="104">
        <f t="shared" si="1"/>
        <v>0</v>
      </c>
      <c r="M68" s="104">
        <f t="shared" si="2"/>
        <v>0</v>
      </c>
      <c r="N68" s="113"/>
      <c r="O68" s="112"/>
      <c r="P68" s="130">
        <f t="shared" si="3"/>
        <v>0</v>
      </c>
      <c r="Q68" s="112"/>
      <c r="R68" s="130">
        <f t="shared" si="4"/>
        <v>0</v>
      </c>
      <c r="S68" s="113"/>
      <c r="T68" s="113"/>
      <c r="U68" s="114"/>
    </row>
    <row r="69" spans="1:21" hidden="1" x14ac:dyDescent="0.3">
      <c r="A69" s="100" t="s">
        <v>98</v>
      </c>
      <c r="B69" s="159"/>
      <c r="C69" s="159"/>
      <c r="D69" s="159"/>
      <c r="E69" s="159"/>
      <c r="F69" s="159"/>
      <c r="G69" s="159"/>
      <c r="H69" s="102"/>
      <c r="I69" s="103"/>
      <c r="J69" s="103"/>
      <c r="K69" s="104">
        <f t="shared" si="0"/>
        <v>0</v>
      </c>
      <c r="L69" s="104">
        <f t="shared" si="1"/>
        <v>0</v>
      </c>
      <c r="M69" s="104">
        <f t="shared" si="2"/>
        <v>0</v>
      </c>
      <c r="N69" s="113"/>
      <c r="O69" s="112"/>
      <c r="P69" s="130">
        <f t="shared" si="3"/>
        <v>0</v>
      </c>
      <c r="Q69" s="112"/>
      <c r="R69" s="130">
        <f t="shared" si="4"/>
        <v>0</v>
      </c>
      <c r="S69" s="113"/>
      <c r="T69" s="113"/>
      <c r="U69" s="114"/>
    </row>
    <row r="70" spans="1:21" hidden="1" x14ac:dyDescent="0.3">
      <c r="A70" s="100" t="s">
        <v>99</v>
      </c>
      <c r="B70" s="159"/>
      <c r="C70" s="159"/>
      <c r="D70" s="159"/>
      <c r="E70" s="159"/>
      <c r="F70" s="159"/>
      <c r="G70" s="159"/>
      <c r="H70" s="102"/>
      <c r="I70" s="103"/>
      <c r="J70" s="103"/>
      <c r="K70" s="104">
        <f t="shared" si="0"/>
        <v>0</v>
      </c>
      <c r="L70" s="104">
        <f t="shared" si="1"/>
        <v>0</v>
      </c>
      <c r="M70" s="104">
        <f t="shared" si="2"/>
        <v>0</v>
      </c>
      <c r="N70" s="113"/>
      <c r="O70" s="112"/>
      <c r="P70" s="130">
        <f t="shared" si="3"/>
        <v>0</v>
      </c>
      <c r="Q70" s="112"/>
      <c r="R70" s="130">
        <f t="shared" si="4"/>
        <v>0</v>
      </c>
      <c r="S70" s="113"/>
      <c r="T70" s="113"/>
      <c r="U70" s="114"/>
    </row>
    <row r="71" spans="1:21" hidden="1" x14ac:dyDescent="0.3">
      <c r="A71" s="100" t="s">
        <v>100</v>
      </c>
      <c r="B71" s="159"/>
      <c r="C71" s="159"/>
      <c r="D71" s="159"/>
      <c r="E71" s="159"/>
      <c r="F71" s="159"/>
      <c r="G71" s="159"/>
      <c r="H71" s="102"/>
      <c r="I71" s="103"/>
      <c r="J71" s="103"/>
      <c r="K71" s="104">
        <f t="shared" si="0"/>
        <v>0</v>
      </c>
      <c r="L71" s="104">
        <f t="shared" si="1"/>
        <v>0</v>
      </c>
      <c r="M71" s="104">
        <f t="shared" si="2"/>
        <v>0</v>
      </c>
      <c r="N71" s="113"/>
      <c r="O71" s="112"/>
      <c r="P71" s="130">
        <f t="shared" si="3"/>
        <v>0</v>
      </c>
      <c r="Q71" s="112"/>
      <c r="R71" s="130">
        <f t="shared" si="4"/>
        <v>0</v>
      </c>
      <c r="S71" s="113"/>
      <c r="T71" s="113"/>
      <c r="U71" s="114"/>
    </row>
    <row r="72" spans="1:21" hidden="1" x14ac:dyDescent="0.3">
      <c r="A72" s="100" t="s">
        <v>101</v>
      </c>
      <c r="B72" s="159"/>
      <c r="C72" s="159"/>
      <c r="D72" s="159"/>
      <c r="E72" s="159"/>
      <c r="F72" s="159"/>
      <c r="G72" s="159"/>
      <c r="H72" s="102"/>
      <c r="I72" s="103"/>
      <c r="J72" s="103"/>
      <c r="K72" s="104">
        <f t="shared" si="0"/>
        <v>0</v>
      </c>
      <c r="L72" s="104">
        <f t="shared" si="1"/>
        <v>0</v>
      </c>
      <c r="M72" s="104">
        <f t="shared" si="2"/>
        <v>0</v>
      </c>
      <c r="N72" s="113"/>
      <c r="O72" s="112"/>
      <c r="P72" s="130">
        <f t="shared" si="3"/>
        <v>0</v>
      </c>
      <c r="Q72" s="112"/>
      <c r="R72" s="130">
        <f t="shared" si="4"/>
        <v>0</v>
      </c>
      <c r="S72" s="113"/>
      <c r="T72" s="113"/>
      <c r="U72" s="114"/>
    </row>
    <row r="73" spans="1:21" hidden="1" x14ac:dyDescent="0.3">
      <c r="A73" s="100" t="s">
        <v>102</v>
      </c>
      <c r="B73" s="159"/>
      <c r="C73" s="159"/>
      <c r="D73" s="159"/>
      <c r="E73" s="159"/>
      <c r="F73" s="159"/>
      <c r="G73" s="159"/>
      <c r="H73" s="102"/>
      <c r="I73" s="103"/>
      <c r="J73" s="103"/>
      <c r="K73" s="104">
        <f t="shared" si="0"/>
        <v>0</v>
      </c>
      <c r="L73" s="104">
        <f t="shared" si="1"/>
        <v>0</v>
      </c>
      <c r="M73" s="104">
        <f t="shared" si="2"/>
        <v>0</v>
      </c>
      <c r="N73" s="113"/>
      <c r="O73" s="112"/>
      <c r="P73" s="130">
        <f t="shared" si="3"/>
        <v>0</v>
      </c>
      <c r="Q73" s="112"/>
      <c r="R73" s="130">
        <f t="shared" si="4"/>
        <v>0</v>
      </c>
      <c r="S73" s="113"/>
      <c r="T73" s="113"/>
      <c r="U73" s="114"/>
    </row>
    <row r="74" spans="1:21" hidden="1" x14ac:dyDescent="0.3">
      <c r="A74" s="100" t="s">
        <v>103</v>
      </c>
      <c r="B74" s="159"/>
      <c r="C74" s="159"/>
      <c r="D74" s="159"/>
      <c r="E74" s="159"/>
      <c r="F74" s="159"/>
      <c r="G74" s="159"/>
      <c r="H74" s="102"/>
      <c r="I74" s="103"/>
      <c r="J74" s="103"/>
      <c r="K74" s="104">
        <f t="shared" si="0"/>
        <v>0</v>
      </c>
      <c r="L74" s="104">
        <f t="shared" si="1"/>
        <v>0</v>
      </c>
      <c r="M74" s="104">
        <f t="shared" si="2"/>
        <v>0</v>
      </c>
      <c r="N74" s="113"/>
      <c r="O74" s="112"/>
      <c r="P74" s="130">
        <f t="shared" si="3"/>
        <v>0</v>
      </c>
      <c r="Q74" s="112"/>
      <c r="R74" s="130">
        <f t="shared" si="4"/>
        <v>0</v>
      </c>
      <c r="S74" s="113"/>
      <c r="T74" s="113"/>
      <c r="U74" s="114"/>
    </row>
    <row r="75" spans="1:21" hidden="1" x14ac:dyDescent="0.3">
      <c r="A75" s="100" t="s">
        <v>104</v>
      </c>
      <c r="B75" s="159"/>
      <c r="C75" s="159"/>
      <c r="D75" s="159"/>
      <c r="E75" s="159"/>
      <c r="F75" s="159"/>
      <c r="G75" s="159"/>
      <c r="H75" s="102"/>
      <c r="I75" s="103"/>
      <c r="J75" s="103"/>
      <c r="K75" s="104">
        <f t="shared" si="0"/>
        <v>0</v>
      </c>
      <c r="L75" s="104">
        <f t="shared" si="1"/>
        <v>0</v>
      </c>
      <c r="M75" s="104">
        <f t="shared" si="2"/>
        <v>0</v>
      </c>
      <c r="N75" s="113"/>
      <c r="O75" s="112"/>
      <c r="P75" s="130">
        <f t="shared" si="3"/>
        <v>0</v>
      </c>
      <c r="Q75" s="112"/>
      <c r="R75" s="130">
        <f t="shared" si="4"/>
        <v>0</v>
      </c>
      <c r="S75" s="113"/>
      <c r="T75" s="113"/>
      <c r="U75" s="114"/>
    </row>
    <row r="76" spans="1:21" hidden="1" x14ac:dyDescent="0.3">
      <c r="A76" s="100" t="s">
        <v>105</v>
      </c>
      <c r="B76" s="159"/>
      <c r="C76" s="159"/>
      <c r="D76" s="159"/>
      <c r="E76" s="159"/>
      <c r="F76" s="159"/>
      <c r="G76" s="159"/>
      <c r="H76" s="102"/>
      <c r="I76" s="103"/>
      <c r="J76" s="103"/>
      <c r="K76" s="104">
        <f t="shared" si="0"/>
        <v>0</v>
      </c>
      <c r="L76" s="104">
        <f t="shared" si="1"/>
        <v>0</v>
      </c>
      <c r="M76" s="104">
        <f t="shared" si="2"/>
        <v>0</v>
      </c>
      <c r="N76" s="113"/>
      <c r="O76" s="112"/>
      <c r="P76" s="130">
        <f t="shared" si="3"/>
        <v>0</v>
      </c>
      <c r="Q76" s="112"/>
      <c r="R76" s="130">
        <f t="shared" si="4"/>
        <v>0</v>
      </c>
      <c r="S76" s="113"/>
      <c r="T76" s="113"/>
      <c r="U76" s="114"/>
    </row>
    <row r="77" spans="1:21" hidden="1" x14ac:dyDescent="0.3">
      <c r="A77" s="100" t="s">
        <v>109</v>
      </c>
      <c r="B77" s="159"/>
      <c r="C77" s="159"/>
      <c r="D77" s="159"/>
      <c r="E77" s="159"/>
      <c r="F77" s="159"/>
      <c r="G77" s="159"/>
      <c r="H77" s="102"/>
      <c r="I77" s="103"/>
      <c r="J77" s="103"/>
      <c r="K77" s="104">
        <f t="shared" si="0"/>
        <v>0</v>
      </c>
      <c r="L77" s="104">
        <f t="shared" si="1"/>
        <v>0</v>
      </c>
      <c r="M77" s="104">
        <f t="shared" si="2"/>
        <v>0</v>
      </c>
      <c r="N77" s="113"/>
      <c r="O77" s="112"/>
      <c r="P77" s="130">
        <f t="shared" si="3"/>
        <v>0</v>
      </c>
      <c r="Q77" s="112"/>
      <c r="R77" s="130">
        <f t="shared" si="4"/>
        <v>0</v>
      </c>
      <c r="S77" s="113"/>
      <c r="T77" s="113"/>
      <c r="U77" s="114"/>
    </row>
    <row r="78" spans="1:21" hidden="1" x14ac:dyDescent="0.3">
      <c r="A78" s="100" t="s">
        <v>110</v>
      </c>
      <c r="B78" s="159"/>
      <c r="C78" s="159"/>
      <c r="D78" s="159"/>
      <c r="E78" s="159"/>
      <c r="F78" s="159"/>
      <c r="G78" s="159"/>
      <c r="H78" s="102"/>
      <c r="I78" s="103"/>
      <c r="J78" s="103"/>
      <c r="K78" s="104">
        <f t="shared" si="0"/>
        <v>0</v>
      </c>
      <c r="L78" s="104">
        <f t="shared" si="1"/>
        <v>0</v>
      </c>
      <c r="M78" s="104">
        <f t="shared" si="2"/>
        <v>0</v>
      </c>
      <c r="N78" s="113"/>
      <c r="O78" s="112"/>
      <c r="P78" s="130">
        <f t="shared" si="3"/>
        <v>0</v>
      </c>
      <c r="Q78" s="112"/>
      <c r="R78" s="130">
        <f t="shared" si="4"/>
        <v>0</v>
      </c>
      <c r="S78" s="113"/>
      <c r="T78" s="113"/>
      <c r="U78" s="114"/>
    </row>
    <row r="79" spans="1:21" hidden="1" x14ac:dyDescent="0.3">
      <c r="A79" s="100" t="s">
        <v>111</v>
      </c>
      <c r="B79" s="159"/>
      <c r="C79" s="159"/>
      <c r="D79" s="159"/>
      <c r="E79" s="159"/>
      <c r="F79" s="159"/>
      <c r="G79" s="159"/>
      <c r="H79" s="102"/>
      <c r="I79" s="103"/>
      <c r="J79" s="103"/>
      <c r="K79" s="104">
        <f t="shared" si="0"/>
        <v>0</v>
      </c>
      <c r="L79" s="104">
        <f t="shared" si="1"/>
        <v>0</v>
      </c>
      <c r="M79" s="104">
        <f t="shared" si="2"/>
        <v>0</v>
      </c>
      <c r="N79" s="113"/>
      <c r="O79" s="112"/>
      <c r="P79" s="130">
        <f t="shared" si="3"/>
        <v>0</v>
      </c>
      <c r="Q79" s="112"/>
      <c r="R79" s="130">
        <f t="shared" si="4"/>
        <v>0</v>
      </c>
      <c r="S79" s="113"/>
      <c r="T79" s="113"/>
      <c r="U79" s="114"/>
    </row>
    <row r="80" spans="1:21" hidden="1" x14ac:dyDescent="0.3">
      <c r="A80" s="100" t="s">
        <v>112</v>
      </c>
      <c r="B80" s="159"/>
      <c r="C80" s="159"/>
      <c r="D80" s="159"/>
      <c r="E80" s="159"/>
      <c r="F80" s="159"/>
      <c r="G80" s="159"/>
      <c r="H80" s="102"/>
      <c r="I80" s="103"/>
      <c r="J80" s="103"/>
      <c r="K80" s="104">
        <f t="shared" si="0"/>
        <v>0</v>
      </c>
      <c r="L80" s="104">
        <f t="shared" si="1"/>
        <v>0</v>
      </c>
      <c r="M80" s="104">
        <f t="shared" si="2"/>
        <v>0</v>
      </c>
      <c r="N80" s="113"/>
      <c r="O80" s="112"/>
      <c r="P80" s="130">
        <f t="shared" si="3"/>
        <v>0</v>
      </c>
      <c r="Q80" s="112"/>
      <c r="R80" s="130">
        <f t="shared" si="4"/>
        <v>0</v>
      </c>
      <c r="S80" s="113"/>
      <c r="T80" s="113"/>
      <c r="U80" s="114"/>
    </row>
    <row r="81" spans="1:21" hidden="1" x14ac:dyDescent="0.3">
      <c r="A81" s="100" t="s">
        <v>113</v>
      </c>
      <c r="B81" s="159"/>
      <c r="C81" s="159"/>
      <c r="D81" s="159"/>
      <c r="E81" s="159"/>
      <c r="F81" s="159"/>
      <c r="G81" s="159"/>
      <c r="H81" s="102"/>
      <c r="I81" s="103"/>
      <c r="J81" s="103"/>
      <c r="K81" s="104">
        <f t="shared" si="0"/>
        <v>0</v>
      </c>
      <c r="L81" s="104">
        <f t="shared" si="1"/>
        <v>0</v>
      </c>
      <c r="M81" s="104">
        <f t="shared" si="2"/>
        <v>0</v>
      </c>
      <c r="N81" s="113"/>
      <c r="O81" s="112"/>
      <c r="P81" s="130">
        <f t="shared" si="3"/>
        <v>0</v>
      </c>
      <c r="Q81" s="112"/>
      <c r="R81" s="130">
        <f t="shared" si="4"/>
        <v>0</v>
      </c>
      <c r="S81" s="113"/>
      <c r="T81" s="113"/>
      <c r="U81" s="114"/>
    </row>
    <row r="82" spans="1:21" hidden="1" x14ac:dyDescent="0.3">
      <c r="A82" s="100" t="s">
        <v>114</v>
      </c>
      <c r="B82" s="159"/>
      <c r="C82" s="159"/>
      <c r="D82" s="159"/>
      <c r="E82" s="159"/>
      <c r="F82" s="159"/>
      <c r="G82" s="159"/>
      <c r="H82" s="102"/>
      <c r="I82" s="103"/>
      <c r="J82" s="103"/>
      <c r="K82" s="104">
        <f t="shared" ref="K82:K86" si="5">ROUND(H82*I82,0)</f>
        <v>0</v>
      </c>
      <c r="L82" s="104">
        <f t="shared" ref="L82:L86" si="6">ROUND(H82*J82,0)</f>
        <v>0</v>
      </c>
      <c r="M82" s="104">
        <f t="shared" ref="M82:M86" si="7">K82+L82</f>
        <v>0</v>
      </c>
      <c r="N82" s="113"/>
      <c r="O82" s="112"/>
      <c r="P82" s="130">
        <f t="shared" ref="P82:P85" si="8">K82*O82</f>
        <v>0</v>
      </c>
      <c r="Q82" s="112"/>
      <c r="R82" s="130">
        <f t="shared" ref="R82:R86" si="9">L82*Q82</f>
        <v>0</v>
      </c>
      <c r="S82" s="113"/>
      <c r="T82" s="113"/>
      <c r="U82" s="114"/>
    </row>
    <row r="83" spans="1:21" hidden="1" x14ac:dyDescent="0.3">
      <c r="A83" s="100" t="s">
        <v>115</v>
      </c>
      <c r="B83" s="159"/>
      <c r="C83" s="159"/>
      <c r="D83" s="159"/>
      <c r="E83" s="159"/>
      <c r="F83" s="159"/>
      <c r="G83" s="159"/>
      <c r="H83" s="102"/>
      <c r="I83" s="103"/>
      <c r="J83" s="103"/>
      <c r="K83" s="104">
        <f t="shared" si="5"/>
        <v>0</v>
      </c>
      <c r="L83" s="104">
        <f t="shared" si="6"/>
        <v>0</v>
      </c>
      <c r="M83" s="104">
        <f t="shared" si="7"/>
        <v>0</v>
      </c>
      <c r="N83" s="113"/>
      <c r="O83" s="112"/>
      <c r="P83" s="130">
        <f t="shared" si="8"/>
        <v>0</v>
      </c>
      <c r="Q83" s="112"/>
      <c r="R83" s="130">
        <f t="shared" si="9"/>
        <v>0</v>
      </c>
      <c r="S83" s="113"/>
      <c r="T83" s="113"/>
      <c r="U83" s="114"/>
    </row>
    <row r="84" spans="1:21" hidden="1" x14ac:dyDescent="0.3">
      <c r="A84" s="100" t="s">
        <v>116</v>
      </c>
      <c r="B84" s="159"/>
      <c r="C84" s="159"/>
      <c r="D84" s="159"/>
      <c r="E84" s="159"/>
      <c r="F84" s="159"/>
      <c r="G84" s="159"/>
      <c r="H84" s="102"/>
      <c r="I84" s="103"/>
      <c r="J84" s="103"/>
      <c r="K84" s="104">
        <f t="shared" si="5"/>
        <v>0</v>
      </c>
      <c r="L84" s="104">
        <f t="shared" si="6"/>
        <v>0</v>
      </c>
      <c r="M84" s="104">
        <f t="shared" si="7"/>
        <v>0</v>
      </c>
      <c r="N84" s="113"/>
      <c r="O84" s="112"/>
      <c r="P84" s="130">
        <f t="shared" si="8"/>
        <v>0</v>
      </c>
      <c r="Q84" s="112"/>
      <c r="R84" s="130">
        <f t="shared" si="9"/>
        <v>0</v>
      </c>
      <c r="S84" s="113"/>
      <c r="T84" s="113"/>
      <c r="U84" s="114"/>
    </row>
    <row r="85" spans="1:21" hidden="1" x14ac:dyDescent="0.3">
      <c r="A85" s="100" t="s">
        <v>117</v>
      </c>
      <c r="B85" s="159"/>
      <c r="C85" s="159"/>
      <c r="D85" s="159"/>
      <c r="E85" s="159"/>
      <c r="F85" s="159"/>
      <c r="G85" s="159"/>
      <c r="H85" s="102"/>
      <c r="I85" s="103"/>
      <c r="J85" s="103"/>
      <c r="K85" s="104">
        <f t="shared" si="5"/>
        <v>0</v>
      </c>
      <c r="L85" s="104">
        <f t="shared" si="6"/>
        <v>0</v>
      </c>
      <c r="M85" s="104">
        <f t="shared" si="7"/>
        <v>0</v>
      </c>
      <c r="N85" s="113"/>
      <c r="O85" s="112"/>
      <c r="P85" s="130">
        <f t="shared" si="8"/>
        <v>0</v>
      </c>
      <c r="Q85" s="112"/>
      <c r="R85" s="130">
        <f t="shared" si="9"/>
        <v>0</v>
      </c>
      <c r="S85" s="113"/>
      <c r="T85" s="113"/>
      <c r="U85" s="114"/>
    </row>
    <row r="86" spans="1:21" hidden="1" x14ac:dyDescent="0.3">
      <c r="A86" s="100" t="s">
        <v>118</v>
      </c>
      <c r="B86" s="159"/>
      <c r="C86" s="159"/>
      <c r="D86" s="159"/>
      <c r="E86" s="159"/>
      <c r="F86" s="159"/>
      <c r="G86" s="159"/>
      <c r="H86" s="102"/>
      <c r="I86" s="103"/>
      <c r="J86" s="103"/>
      <c r="K86" s="104">
        <f t="shared" si="5"/>
        <v>0</v>
      </c>
      <c r="L86" s="104">
        <f t="shared" si="6"/>
        <v>0</v>
      </c>
      <c r="M86" s="104">
        <f t="shared" si="7"/>
        <v>0</v>
      </c>
      <c r="N86" s="113"/>
      <c r="O86" s="112"/>
      <c r="P86" s="130">
        <f>K86*O86</f>
        <v>0</v>
      </c>
      <c r="Q86" s="112"/>
      <c r="R86" s="130">
        <f t="shared" si="9"/>
        <v>0</v>
      </c>
      <c r="S86" s="113"/>
      <c r="T86" s="113"/>
      <c r="U86" s="114"/>
    </row>
    <row r="87" spans="1:21" x14ac:dyDescent="0.3">
      <c r="A87" s="188"/>
      <c r="B87" s="188"/>
      <c r="C87" s="188"/>
      <c r="D87" s="188"/>
      <c r="E87" s="188"/>
      <c r="F87" s="188"/>
      <c r="G87" s="188"/>
      <c r="H87" s="189"/>
      <c r="I87" s="189"/>
      <c r="J87" s="189"/>
      <c r="K87" s="190"/>
      <c r="L87" s="190"/>
      <c r="M87" s="190"/>
      <c r="N87" s="113"/>
      <c r="O87" s="133"/>
      <c r="P87" s="132"/>
      <c r="Q87" s="133"/>
      <c r="R87" s="132"/>
      <c r="S87" s="113"/>
      <c r="T87" s="113"/>
      <c r="U87" s="114"/>
    </row>
    <row r="88" spans="1:21" x14ac:dyDescent="0.3">
      <c r="A88" s="33"/>
      <c r="B88" s="33"/>
      <c r="C88" s="33"/>
      <c r="D88" s="33"/>
      <c r="E88" s="33"/>
      <c r="F88" s="33"/>
      <c r="G88" s="33"/>
      <c r="H88" s="34"/>
      <c r="I88" s="34"/>
      <c r="J88" s="34"/>
      <c r="K88" s="15" t="s">
        <v>29</v>
      </c>
      <c r="L88" s="15" t="s">
        <v>30</v>
      </c>
      <c r="M88" s="16" t="s">
        <v>9</v>
      </c>
      <c r="N88" s="113"/>
      <c r="O88" s="134"/>
      <c r="P88" s="16" t="s">
        <v>51</v>
      </c>
      <c r="Q88" s="134"/>
      <c r="R88" s="16" t="s">
        <v>51</v>
      </c>
      <c r="S88" s="113"/>
      <c r="T88" s="113"/>
      <c r="U88" s="114"/>
    </row>
    <row r="89" spans="1:21" x14ac:dyDescent="0.3">
      <c r="A89" s="17"/>
      <c r="B89" s="205" t="s">
        <v>22</v>
      </c>
      <c r="C89" s="205"/>
      <c r="D89" s="205"/>
      <c r="E89" s="205"/>
      <c r="F89" s="205"/>
      <c r="G89" s="205"/>
      <c r="H89" s="205"/>
      <c r="I89" s="205"/>
      <c r="J89" s="205"/>
      <c r="K89" s="35">
        <f>SUM(K17:K86)</f>
        <v>0</v>
      </c>
      <c r="L89" s="35">
        <f>SUM(L17:L86)</f>
        <v>0</v>
      </c>
      <c r="M89" s="35">
        <f>SUM(M17:M86)</f>
        <v>0</v>
      </c>
      <c r="N89" s="113"/>
      <c r="O89" s="135"/>
      <c r="P89" s="131">
        <f>SUM(P17:P86)</f>
        <v>0</v>
      </c>
      <c r="Q89" s="135"/>
      <c r="R89" s="131">
        <f>SUM(R17:R86)</f>
        <v>0</v>
      </c>
      <c r="S89" s="113"/>
      <c r="T89" s="113"/>
      <c r="U89" s="114"/>
    </row>
    <row r="90" spans="1:21" x14ac:dyDescent="0.3">
      <c r="A90" s="6"/>
      <c r="B90" s="7"/>
      <c r="C90" s="7"/>
      <c r="D90" s="7"/>
      <c r="E90" s="7"/>
      <c r="F90" s="7"/>
      <c r="G90" s="7"/>
      <c r="H90" s="12"/>
      <c r="I90" s="12"/>
      <c r="J90" s="13"/>
      <c r="K90" s="14"/>
      <c r="N90" s="113"/>
      <c r="O90" s="134" t="s">
        <v>138</v>
      </c>
      <c r="P90" s="136">
        <f>IFERROR(P89/K89,0)</f>
        <v>0</v>
      </c>
      <c r="Q90" s="134" t="s">
        <v>139</v>
      </c>
      <c r="R90" s="136">
        <f>IFERROR(R89/L89,0)</f>
        <v>0</v>
      </c>
      <c r="S90" s="113"/>
      <c r="T90" s="113"/>
      <c r="U90" s="114"/>
    </row>
    <row r="91" spans="1:21" x14ac:dyDescent="0.3">
      <c r="A91" s="6"/>
      <c r="B91" s="5" t="s">
        <v>31</v>
      </c>
      <c r="C91" s="7"/>
      <c r="D91" s="7"/>
      <c r="E91" s="7"/>
      <c r="F91" s="7"/>
      <c r="G91" s="7"/>
      <c r="H91" s="12"/>
      <c r="I91" s="12"/>
      <c r="J91" s="13"/>
      <c r="K91" s="14"/>
      <c r="N91" s="113"/>
      <c r="O91" s="113"/>
      <c r="P91" s="137"/>
      <c r="Q91" s="137"/>
      <c r="R91" s="113"/>
      <c r="S91" s="113"/>
      <c r="T91" s="113"/>
      <c r="U91" s="114"/>
    </row>
    <row r="92" spans="1:21" x14ac:dyDescent="0.3">
      <c r="A92" s="76" t="s">
        <v>10</v>
      </c>
      <c r="B92" s="178"/>
      <c r="C92" s="206"/>
      <c r="D92" s="206"/>
      <c r="E92" s="206"/>
      <c r="F92" s="206"/>
      <c r="G92" s="206"/>
      <c r="H92" s="206"/>
      <c r="I92" s="206"/>
      <c r="J92" s="206"/>
      <c r="K92" s="206"/>
      <c r="L92" s="206"/>
      <c r="M92" s="207"/>
      <c r="N92" s="113"/>
      <c r="O92" s="113"/>
      <c r="P92" s="113"/>
      <c r="Q92" s="113"/>
      <c r="R92" s="113"/>
      <c r="S92" s="113"/>
      <c r="T92" s="113"/>
      <c r="U92" s="114"/>
    </row>
    <row r="93" spans="1:21" x14ac:dyDescent="0.3">
      <c r="A93" s="76" t="s">
        <v>11</v>
      </c>
      <c r="B93" s="178"/>
      <c r="C93" s="206"/>
      <c r="D93" s="206"/>
      <c r="E93" s="206"/>
      <c r="F93" s="206"/>
      <c r="G93" s="206"/>
      <c r="H93" s="206"/>
      <c r="I93" s="206"/>
      <c r="J93" s="206"/>
      <c r="K93" s="206"/>
      <c r="L93" s="206"/>
      <c r="M93" s="207"/>
      <c r="N93" s="113"/>
      <c r="O93" s="113"/>
      <c r="P93" s="113"/>
      <c r="Q93" s="113"/>
      <c r="R93" s="113"/>
      <c r="S93" s="113"/>
      <c r="T93" s="113"/>
      <c r="U93" s="114"/>
    </row>
    <row r="94" spans="1:21" x14ac:dyDescent="0.3">
      <c r="A94" s="76" t="s">
        <v>12</v>
      </c>
      <c r="B94" s="178"/>
      <c r="C94" s="206"/>
      <c r="D94" s="206"/>
      <c r="E94" s="206"/>
      <c r="F94" s="206"/>
      <c r="G94" s="206"/>
      <c r="H94" s="206"/>
      <c r="I94" s="206"/>
      <c r="J94" s="206"/>
      <c r="K94" s="206"/>
      <c r="L94" s="206"/>
      <c r="M94" s="207"/>
      <c r="N94" s="113"/>
      <c r="O94" s="113"/>
      <c r="P94" s="113"/>
      <c r="Q94" s="113"/>
      <c r="R94" s="113"/>
      <c r="S94" s="113"/>
      <c r="T94" s="113"/>
      <c r="U94" s="114"/>
    </row>
    <row r="95" spans="1:21" x14ac:dyDescent="0.3">
      <c r="A95" s="76" t="s">
        <v>13</v>
      </c>
      <c r="B95" s="178"/>
      <c r="C95" s="206"/>
      <c r="D95" s="206"/>
      <c r="E95" s="206"/>
      <c r="F95" s="206"/>
      <c r="G95" s="206"/>
      <c r="H95" s="206"/>
      <c r="I95" s="206"/>
      <c r="J95" s="206"/>
      <c r="K95" s="206"/>
      <c r="L95" s="206"/>
      <c r="M95" s="207"/>
      <c r="N95" s="113"/>
      <c r="O95" s="113"/>
      <c r="P95" s="113"/>
      <c r="Q95" s="113"/>
      <c r="R95" s="113"/>
      <c r="S95" s="113"/>
      <c r="T95" s="113"/>
      <c r="U95" s="114"/>
    </row>
    <row r="96" spans="1:21" x14ac:dyDescent="0.3">
      <c r="A96" s="76" t="s">
        <v>14</v>
      </c>
      <c r="B96" s="178"/>
      <c r="C96" s="206"/>
      <c r="D96" s="206"/>
      <c r="E96" s="206"/>
      <c r="F96" s="206"/>
      <c r="G96" s="206"/>
      <c r="H96" s="206"/>
      <c r="I96" s="206"/>
      <c r="J96" s="206"/>
      <c r="K96" s="206"/>
      <c r="L96" s="206"/>
      <c r="M96" s="207"/>
      <c r="N96" s="113"/>
      <c r="O96" s="113"/>
      <c r="P96" s="113"/>
      <c r="Q96" s="113"/>
      <c r="R96" s="113"/>
      <c r="S96" s="113"/>
      <c r="T96" s="113"/>
      <c r="U96" s="114"/>
    </row>
    <row r="97" spans="1:21" x14ac:dyDescent="0.3">
      <c r="A97" s="76" t="s">
        <v>15</v>
      </c>
      <c r="B97" s="178"/>
      <c r="C97" s="206"/>
      <c r="D97" s="206"/>
      <c r="E97" s="206"/>
      <c r="F97" s="206"/>
      <c r="G97" s="206"/>
      <c r="H97" s="206"/>
      <c r="I97" s="206"/>
      <c r="J97" s="206"/>
      <c r="K97" s="206"/>
      <c r="L97" s="206"/>
      <c r="M97" s="207"/>
      <c r="N97" s="113"/>
      <c r="O97" s="113"/>
      <c r="P97" s="113"/>
      <c r="Q97" s="113"/>
      <c r="R97" s="113"/>
      <c r="S97" s="113"/>
      <c r="T97" s="113"/>
      <c r="U97" s="114"/>
    </row>
    <row r="98" spans="1:21" x14ac:dyDescent="0.3">
      <c r="A98" s="76" t="s">
        <v>16</v>
      </c>
      <c r="B98" s="178"/>
      <c r="C98" s="206"/>
      <c r="D98" s="206"/>
      <c r="E98" s="206"/>
      <c r="F98" s="206"/>
      <c r="G98" s="206"/>
      <c r="H98" s="206"/>
      <c r="I98" s="206"/>
      <c r="J98" s="206"/>
      <c r="K98" s="206"/>
      <c r="L98" s="206"/>
      <c r="M98" s="207"/>
      <c r="N98" s="113"/>
      <c r="O98" s="113"/>
      <c r="P98" s="113"/>
      <c r="Q98" s="113"/>
      <c r="R98" s="113"/>
      <c r="S98" s="113"/>
      <c r="T98" s="113"/>
      <c r="U98" s="114"/>
    </row>
    <row r="99" spans="1:21" x14ac:dyDescent="0.3">
      <c r="A99" s="76" t="s">
        <v>17</v>
      </c>
      <c r="B99" s="178"/>
      <c r="C99" s="206"/>
      <c r="D99" s="206"/>
      <c r="E99" s="206"/>
      <c r="F99" s="206"/>
      <c r="G99" s="206"/>
      <c r="H99" s="206"/>
      <c r="I99" s="206"/>
      <c r="J99" s="206"/>
      <c r="K99" s="206"/>
      <c r="L99" s="206"/>
      <c r="M99" s="207"/>
      <c r="N99" s="113"/>
      <c r="O99" s="113"/>
      <c r="P99" s="113"/>
      <c r="Q99" s="113"/>
      <c r="R99" s="113"/>
      <c r="S99" s="113"/>
      <c r="T99" s="113"/>
      <c r="U99" s="114"/>
    </row>
    <row r="100" spans="1:21" x14ac:dyDescent="0.3">
      <c r="A100" s="76" t="s">
        <v>18</v>
      </c>
      <c r="B100" s="178"/>
      <c r="C100" s="206"/>
      <c r="D100" s="206"/>
      <c r="E100" s="206"/>
      <c r="F100" s="206"/>
      <c r="G100" s="206"/>
      <c r="H100" s="206"/>
      <c r="I100" s="206"/>
      <c r="J100" s="206"/>
      <c r="K100" s="206"/>
      <c r="L100" s="206"/>
      <c r="M100" s="207"/>
      <c r="N100" s="113"/>
      <c r="O100" s="113"/>
      <c r="P100" s="113"/>
      <c r="Q100" s="113"/>
      <c r="R100" s="113"/>
      <c r="S100" s="113"/>
      <c r="T100" s="113"/>
      <c r="U100" s="114"/>
    </row>
    <row r="101" spans="1:21" x14ac:dyDescent="0.3">
      <c r="A101" s="76" t="s">
        <v>19</v>
      </c>
      <c r="B101" s="178"/>
      <c r="C101" s="163"/>
      <c r="D101" s="163"/>
      <c r="E101" s="163"/>
      <c r="F101" s="163"/>
      <c r="G101" s="163"/>
      <c r="H101" s="163"/>
      <c r="I101" s="163"/>
      <c r="J101" s="163"/>
      <c r="K101" s="164"/>
      <c r="L101" s="164"/>
      <c r="M101" s="165"/>
      <c r="N101" s="113"/>
      <c r="O101" s="113"/>
      <c r="P101" s="113"/>
      <c r="Q101" s="113"/>
      <c r="R101" s="113"/>
      <c r="S101" s="113"/>
      <c r="T101" s="113"/>
      <c r="U101" s="114"/>
    </row>
    <row r="102" spans="1:21" x14ac:dyDescent="0.3">
      <c r="A102" s="76" t="s">
        <v>20</v>
      </c>
      <c r="B102" s="178"/>
      <c r="C102" s="163"/>
      <c r="D102" s="163"/>
      <c r="E102" s="163"/>
      <c r="F102" s="163"/>
      <c r="G102" s="163"/>
      <c r="H102" s="163"/>
      <c r="I102" s="163"/>
      <c r="J102" s="163"/>
      <c r="K102" s="164"/>
      <c r="L102" s="164"/>
      <c r="M102" s="165"/>
      <c r="N102" s="113"/>
      <c r="O102" s="113"/>
      <c r="P102" s="113"/>
      <c r="Q102" s="113"/>
      <c r="R102" s="113"/>
      <c r="S102" s="113"/>
      <c r="T102" s="113"/>
      <c r="U102" s="114"/>
    </row>
    <row r="103" spans="1:21" x14ac:dyDescent="0.3">
      <c r="A103" s="76" t="s">
        <v>21</v>
      </c>
      <c r="B103" s="178"/>
      <c r="C103" s="206"/>
      <c r="D103" s="206"/>
      <c r="E103" s="206"/>
      <c r="F103" s="206"/>
      <c r="G103" s="206"/>
      <c r="H103" s="206"/>
      <c r="I103" s="206"/>
      <c r="J103" s="206"/>
      <c r="K103" s="206"/>
      <c r="L103" s="206"/>
      <c r="M103" s="207"/>
      <c r="N103" s="113"/>
      <c r="O103" s="113"/>
      <c r="P103" s="113"/>
      <c r="Q103" s="113"/>
      <c r="R103" s="113"/>
      <c r="S103" s="113"/>
      <c r="T103" s="113"/>
      <c r="U103" s="114"/>
    </row>
    <row r="104" spans="1:21" x14ac:dyDescent="0.3">
      <c r="A104" s="76" t="s">
        <v>52</v>
      </c>
      <c r="B104" s="162"/>
      <c r="C104" s="163"/>
      <c r="D104" s="163"/>
      <c r="E104" s="163"/>
      <c r="F104" s="163"/>
      <c r="G104" s="163"/>
      <c r="H104" s="163"/>
      <c r="I104" s="163"/>
      <c r="J104" s="163"/>
      <c r="K104" s="164"/>
      <c r="L104" s="164"/>
      <c r="M104" s="165"/>
      <c r="N104" s="113"/>
      <c r="O104" s="113"/>
      <c r="P104" s="113"/>
      <c r="Q104" s="113"/>
      <c r="R104" s="113"/>
      <c r="S104" s="113"/>
      <c r="T104" s="113"/>
      <c r="U104" s="114"/>
    </row>
    <row r="105" spans="1:21" x14ac:dyDescent="0.3">
      <c r="A105" s="76" t="s">
        <v>53</v>
      </c>
      <c r="B105" s="162"/>
      <c r="C105" s="163"/>
      <c r="D105" s="163"/>
      <c r="E105" s="163"/>
      <c r="F105" s="163"/>
      <c r="G105" s="163"/>
      <c r="H105" s="163"/>
      <c r="I105" s="163"/>
      <c r="J105" s="163"/>
      <c r="K105" s="164"/>
      <c r="L105" s="164"/>
      <c r="M105" s="165"/>
      <c r="N105" s="113"/>
      <c r="O105" s="113"/>
      <c r="P105" s="113"/>
      <c r="Q105" s="113"/>
      <c r="R105" s="113"/>
      <c r="S105" s="113"/>
      <c r="T105" s="113"/>
      <c r="U105" s="114"/>
    </row>
    <row r="106" spans="1:21" x14ac:dyDescent="0.3">
      <c r="A106" s="76" t="s">
        <v>54</v>
      </c>
      <c r="B106" s="162"/>
      <c r="C106" s="163"/>
      <c r="D106" s="163"/>
      <c r="E106" s="163"/>
      <c r="F106" s="163"/>
      <c r="G106" s="163"/>
      <c r="H106" s="163"/>
      <c r="I106" s="163"/>
      <c r="J106" s="163"/>
      <c r="K106" s="164"/>
      <c r="L106" s="164"/>
      <c r="M106" s="165"/>
      <c r="N106" s="113"/>
      <c r="O106" s="113"/>
      <c r="P106" s="113"/>
      <c r="Q106" s="113"/>
      <c r="R106" s="113"/>
      <c r="S106" s="113"/>
      <c r="T106" s="113"/>
      <c r="U106" s="114"/>
    </row>
    <row r="107" spans="1:21" x14ac:dyDescent="0.3">
      <c r="A107" s="76" t="s">
        <v>55</v>
      </c>
      <c r="B107" s="162"/>
      <c r="C107" s="163"/>
      <c r="D107" s="163"/>
      <c r="E107" s="163"/>
      <c r="F107" s="163"/>
      <c r="G107" s="163"/>
      <c r="H107" s="163"/>
      <c r="I107" s="163"/>
      <c r="J107" s="163"/>
      <c r="K107" s="164"/>
      <c r="L107" s="164"/>
      <c r="M107" s="165"/>
      <c r="N107" s="113"/>
      <c r="O107" s="113"/>
      <c r="P107" s="113"/>
      <c r="Q107" s="113"/>
      <c r="R107" s="113"/>
      <c r="S107" s="113"/>
      <c r="T107" s="113"/>
      <c r="U107" s="114"/>
    </row>
    <row r="108" spans="1:21" x14ac:dyDescent="0.3">
      <c r="A108" s="76" t="s">
        <v>57</v>
      </c>
      <c r="B108" s="162"/>
      <c r="C108" s="163"/>
      <c r="D108" s="163"/>
      <c r="E108" s="163"/>
      <c r="F108" s="163"/>
      <c r="G108" s="163"/>
      <c r="H108" s="163"/>
      <c r="I108" s="163"/>
      <c r="J108" s="163"/>
      <c r="K108" s="164"/>
      <c r="L108" s="164"/>
      <c r="M108" s="165"/>
      <c r="N108" s="113"/>
      <c r="O108" s="113"/>
      <c r="P108" s="113"/>
      <c r="Q108" s="113"/>
      <c r="R108" s="113"/>
      <c r="S108" s="113"/>
      <c r="T108" s="113"/>
      <c r="U108" s="114"/>
    </row>
    <row r="109" spans="1:21" x14ac:dyDescent="0.3">
      <c r="A109" s="76" t="s">
        <v>56</v>
      </c>
      <c r="B109" s="162"/>
      <c r="C109" s="163"/>
      <c r="D109" s="163"/>
      <c r="E109" s="163"/>
      <c r="F109" s="163"/>
      <c r="G109" s="163"/>
      <c r="H109" s="163"/>
      <c r="I109" s="163"/>
      <c r="J109" s="163"/>
      <c r="K109" s="164"/>
      <c r="L109" s="164"/>
      <c r="M109" s="165"/>
      <c r="N109" s="113"/>
      <c r="O109" s="113"/>
      <c r="P109" s="113"/>
      <c r="Q109" s="113"/>
      <c r="R109" s="113"/>
      <c r="S109" s="113"/>
      <c r="T109" s="113"/>
      <c r="U109" s="114"/>
    </row>
    <row r="110" spans="1:21" x14ac:dyDescent="0.3">
      <c r="A110" s="76" t="s">
        <v>58</v>
      </c>
      <c r="B110" s="162"/>
      <c r="C110" s="163"/>
      <c r="D110" s="163"/>
      <c r="E110" s="163"/>
      <c r="F110" s="163"/>
      <c r="G110" s="163"/>
      <c r="H110" s="163"/>
      <c r="I110" s="163"/>
      <c r="J110" s="163"/>
      <c r="K110" s="164"/>
      <c r="L110" s="164"/>
      <c r="M110" s="165"/>
      <c r="N110" s="113"/>
      <c r="O110" s="113"/>
      <c r="P110" s="113"/>
      <c r="Q110" s="113"/>
      <c r="R110" s="113"/>
      <c r="S110" s="113"/>
      <c r="T110" s="113"/>
      <c r="U110" s="114"/>
    </row>
    <row r="111" spans="1:21" x14ac:dyDescent="0.3">
      <c r="A111" s="76" t="s">
        <v>59</v>
      </c>
      <c r="B111" s="162"/>
      <c r="C111" s="163"/>
      <c r="D111" s="163"/>
      <c r="E111" s="163"/>
      <c r="F111" s="163"/>
      <c r="G111" s="163"/>
      <c r="H111" s="163"/>
      <c r="I111" s="163"/>
      <c r="J111" s="163"/>
      <c r="K111" s="164"/>
      <c r="L111" s="164"/>
      <c r="M111" s="165"/>
      <c r="N111" s="113"/>
      <c r="O111" s="113"/>
      <c r="P111" s="113"/>
      <c r="Q111" s="113"/>
      <c r="R111" s="113"/>
      <c r="S111" s="113"/>
      <c r="T111" s="113"/>
      <c r="U111" s="114"/>
    </row>
    <row r="112" spans="1:21" x14ac:dyDescent="0.3">
      <c r="A112" s="76" t="s">
        <v>60</v>
      </c>
      <c r="B112" s="162"/>
      <c r="C112" s="163"/>
      <c r="D112" s="163"/>
      <c r="E112" s="163"/>
      <c r="F112" s="163"/>
      <c r="G112" s="163"/>
      <c r="H112" s="163"/>
      <c r="I112" s="163"/>
      <c r="J112" s="163"/>
      <c r="K112" s="164"/>
      <c r="L112" s="164"/>
      <c r="M112" s="165"/>
      <c r="N112" s="113"/>
      <c r="O112" s="113"/>
      <c r="P112" s="113"/>
      <c r="Q112" s="113"/>
      <c r="R112" s="113"/>
      <c r="S112" s="113"/>
      <c r="T112" s="113"/>
      <c r="U112" s="114"/>
    </row>
    <row r="113" spans="1:21" x14ac:dyDescent="0.3">
      <c r="A113" s="76" t="s">
        <v>61</v>
      </c>
      <c r="B113" s="162"/>
      <c r="C113" s="163"/>
      <c r="D113" s="163"/>
      <c r="E113" s="163"/>
      <c r="F113" s="163"/>
      <c r="G113" s="163"/>
      <c r="H113" s="163"/>
      <c r="I113" s="163"/>
      <c r="J113" s="163"/>
      <c r="K113" s="164"/>
      <c r="L113" s="164"/>
      <c r="M113" s="165"/>
      <c r="N113" s="113"/>
      <c r="O113" s="113"/>
      <c r="P113" s="113"/>
      <c r="Q113" s="113"/>
      <c r="R113" s="113"/>
      <c r="S113" s="113"/>
      <c r="T113" s="113"/>
      <c r="U113" s="114"/>
    </row>
    <row r="114" spans="1:21" x14ac:dyDescent="0.3">
      <c r="A114" s="76" t="s">
        <v>62</v>
      </c>
      <c r="B114" s="162"/>
      <c r="C114" s="163"/>
      <c r="D114" s="163"/>
      <c r="E114" s="163"/>
      <c r="F114" s="163"/>
      <c r="G114" s="163"/>
      <c r="H114" s="163"/>
      <c r="I114" s="163"/>
      <c r="J114" s="163"/>
      <c r="K114" s="164"/>
      <c r="L114" s="164"/>
      <c r="M114" s="165"/>
      <c r="N114" s="113"/>
      <c r="O114" s="113"/>
      <c r="P114" s="113"/>
      <c r="Q114" s="113"/>
      <c r="R114" s="113"/>
      <c r="S114" s="113"/>
      <c r="T114" s="113"/>
      <c r="U114" s="114"/>
    </row>
    <row r="115" spans="1:21" x14ac:dyDescent="0.3">
      <c r="A115" s="76" t="s">
        <v>63</v>
      </c>
      <c r="B115" s="162"/>
      <c r="C115" s="163"/>
      <c r="D115" s="163"/>
      <c r="E115" s="163"/>
      <c r="F115" s="163"/>
      <c r="G115" s="163"/>
      <c r="H115" s="163"/>
      <c r="I115" s="163"/>
      <c r="J115" s="163"/>
      <c r="K115" s="164"/>
      <c r="L115" s="164"/>
      <c r="M115" s="165"/>
      <c r="N115" s="113"/>
      <c r="O115" s="113"/>
      <c r="P115" s="113"/>
      <c r="Q115" s="113"/>
      <c r="R115" s="113"/>
      <c r="S115" s="113"/>
      <c r="T115" s="113"/>
      <c r="U115" s="114"/>
    </row>
    <row r="116" spans="1:21" x14ac:dyDescent="0.3">
      <c r="A116" s="76" t="s">
        <v>64</v>
      </c>
      <c r="B116" s="162"/>
      <c r="C116" s="163"/>
      <c r="D116" s="163"/>
      <c r="E116" s="163"/>
      <c r="F116" s="163"/>
      <c r="G116" s="163"/>
      <c r="H116" s="163"/>
      <c r="I116" s="163"/>
      <c r="J116" s="163"/>
      <c r="K116" s="164"/>
      <c r="L116" s="164"/>
      <c r="M116" s="165"/>
      <c r="N116" s="113"/>
      <c r="O116" s="113"/>
      <c r="P116" s="113"/>
      <c r="Q116" s="113"/>
      <c r="R116" s="113"/>
      <c r="S116" s="113"/>
      <c r="T116" s="113"/>
      <c r="U116" s="114"/>
    </row>
    <row r="117" spans="1:21" x14ac:dyDescent="0.3">
      <c r="A117" s="76" t="s">
        <v>65</v>
      </c>
      <c r="B117" s="162"/>
      <c r="C117" s="163"/>
      <c r="D117" s="163"/>
      <c r="E117" s="163"/>
      <c r="F117" s="163"/>
      <c r="G117" s="163"/>
      <c r="H117" s="163"/>
      <c r="I117" s="163"/>
      <c r="J117" s="163"/>
      <c r="K117" s="164"/>
      <c r="L117" s="164"/>
      <c r="M117" s="165"/>
      <c r="N117" s="113"/>
      <c r="O117" s="113"/>
      <c r="P117" s="113"/>
      <c r="Q117" s="113"/>
      <c r="R117" s="113"/>
      <c r="S117" s="113"/>
      <c r="T117" s="113"/>
      <c r="U117" s="114"/>
    </row>
    <row r="118" spans="1:21" x14ac:dyDescent="0.3">
      <c r="A118" s="76" t="s">
        <v>66</v>
      </c>
      <c r="B118" s="162"/>
      <c r="C118" s="163"/>
      <c r="D118" s="163"/>
      <c r="E118" s="163"/>
      <c r="F118" s="163"/>
      <c r="G118" s="163"/>
      <c r="H118" s="163"/>
      <c r="I118" s="163"/>
      <c r="J118" s="163"/>
      <c r="K118" s="164"/>
      <c r="L118" s="164"/>
      <c r="M118" s="165"/>
      <c r="N118" s="113"/>
      <c r="O118" s="113"/>
      <c r="P118" s="113"/>
      <c r="Q118" s="113"/>
      <c r="R118" s="113"/>
      <c r="S118" s="113"/>
      <c r="T118" s="113"/>
      <c r="U118" s="114"/>
    </row>
    <row r="119" spans="1:21" x14ac:dyDescent="0.3">
      <c r="A119" s="76" t="s">
        <v>67</v>
      </c>
      <c r="B119" s="162"/>
      <c r="C119" s="163"/>
      <c r="D119" s="163"/>
      <c r="E119" s="163"/>
      <c r="F119" s="163"/>
      <c r="G119" s="163"/>
      <c r="H119" s="163"/>
      <c r="I119" s="163"/>
      <c r="J119" s="163"/>
      <c r="K119" s="164"/>
      <c r="L119" s="164"/>
      <c r="M119" s="165"/>
      <c r="N119" s="113"/>
      <c r="O119" s="113"/>
      <c r="P119" s="113"/>
      <c r="Q119" s="113"/>
      <c r="R119" s="113"/>
      <c r="S119" s="113"/>
      <c r="T119" s="113"/>
      <c r="U119" s="114"/>
    </row>
    <row r="120" spans="1:21" x14ac:dyDescent="0.3">
      <c r="A120" s="76" t="s">
        <v>68</v>
      </c>
      <c r="B120" s="162"/>
      <c r="C120" s="163"/>
      <c r="D120" s="163"/>
      <c r="E120" s="163"/>
      <c r="F120" s="163"/>
      <c r="G120" s="163"/>
      <c r="H120" s="163"/>
      <c r="I120" s="163"/>
      <c r="J120" s="163"/>
      <c r="K120" s="164"/>
      <c r="L120" s="164"/>
      <c r="M120" s="165"/>
      <c r="N120" s="113"/>
      <c r="O120" s="113"/>
      <c r="P120" s="113"/>
      <c r="Q120" s="113"/>
      <c r="R120" s="113"/>
      <c r="S120" s="113"/>
      <c r="T120" s="113"/>
      <c r="U120" s="114"/>
    </row>
    <row r="121" spans="1:21" x14ac:dyDescent="0.3">
      <c r="A121" s="76" t="s">
        <v>69</v>
      </c>
      <c r="B121" s="162"/>
      <c r="C121" s="163"/>
      <c r="D121" s="163"/>
      <c r="E121" s="163"/>
      <c r="F121" s="163"/>
      <c r="G121" s="163"/>
      <c r="H121" s="163"/>
      <c r="I121" s="163"/>
      <c r="J121" s="163"/>
      <c r="K121" s="164"/>
      <c r="L121" s="164"/>
      <c r="M121" s="165"/>
      <c r="N121" s="113"/>
      <c r="O121" s="113"/>
      <c r="P121" s="113"/>
      <c r="Q121" s="113"/>
      <c r="R121" s="113"/>
      <c r="S121" s="113"/>
      <c r="T121" s="113"/>
      <c r="U121" s="114"/>
    </row>
    <row r="122" spans="1:21" x14ac:dyDescent="0.3">
      <c r="A122" s="76" t="s">
        <v>70</v>
      </c>
      <c r="B122" s="162"/>
      <c r="C122" s="163"/>
      <c r="D122" s="163"/>
      <c r="E122" s="163"/>
      <c r="F122" s="163"/>
      <c r="G122" s="163"/>
      <c r="H122" s="163"/>
      <c r="I122" s="163"/>
      <c r="J122" s="163"/>
      <c r="K122" s="164"/>
      <c r="L122" s="164"/>
      <c r="M122" s="165"/>
      <c r="N122" s="113"/>
      <c r="O122" s="113"/>
      <c r="P122" s="113"/>
      <c r="Q122" s="113"/>
      <c r="R122" s="113"/>
      <c r="S122" s="113"/>
      <c r="T122" s="113"/>
      <c r="U122" s="114"/>
    </row>
    <row r="123" spans="1:21" x14ac:dyDescent="0.3">
      <c r="A123" s="76" t="s">
        <v>71</v>
      </c>
      <c r="B123" s="162"/>
      <c r="C123" s="163"/>
      <c r="D123" s="163"/>
      <c r="E123" s="163"/>
      <c r="F123" s="163"/>
      <c r="G123" s="163"/>
      <c r="H123" s="163"/>
      <c r="I123" s="163"/>
      <c r="J123" s="163"/>
      <c r="K123" s="164"/>
      <c r="L123" s="164"/>
      <c r="M123" s="165"/>
      <c r="N123" s="113"/>
      <c r="O123" s="113"/>
      <c r="P123" s="113"/>
      <c r="Q123" s="113"/>
      <c r="R123" s="113"/>
      <c r="S123" s="113"/>
      <c r="T123" s="113"/>
      <c r="U123" s="114"/>
    </row>
    <row r="124" spans="1:21" x14ac:dyDescent="0.3">
      <c r="A124" s="76" t="s">
        <v>72</v>
      </c>
      <c r="B124" s="162"/>
      <c r="C124" s="163"/>
      <c r="D124" s="163"/>
      <c r="E124" s="163"/>
      <c r="F124" s="163"/>
      <c r="G124" s="163"/>
      <c r="H124" s="163"/>
      <c r="I124" s="163"/>
      <c r="J124" s="163"/>
      <c r="K124" s="164"/>
      <c r="L124" s="164"/>
      <c r="M124" s="165"/>
      <c r="N124" s="113"/>
      <c r="O124" s="113"/>
      <c r="P124" s="113"/>
      <c r="Q124" s="113"/>
      <c r="R124" s="113"/>
      <c r="S124" s="113"/>
      <c r="T124" s="113"/>
      <c r="U124" s="114"/>
    </row>
    <row r="125" spans="1:21" x14ac:dyDescent="0.3">
      <c r="A125" s="76" t="s">
        <v>73</v>
      </c>
      <c r="B125" s="162"/>
      <c r="C125" s="163"/>
      <c r="D125" s="163"/>
      <c r="E125" s="163"/>
      <c r="F125" s="163"/>
      <c r="G125" s="163"/>
      <c r="H125" s="163"/>
      <c r="I125" s="163"/>
      <c r="J125" s="163"/>
      <c r="K125" s="164"/>
      <c r="L125" s="164"/>
      <c r="M125" s="165"/>
      <c r="N125" s="113"/>
      <c r="O125" s="113"/>
      <c r="P125" s="113"/>
      <c r="Q125" s="113"/>
      <c r="R125" s="113"/>
      <c r="S125" s="113"/>
      <c r="T125" s="113"/>
      <c r="U125" s="114"/>
    </row>
    <row r="126" spans="1:21" x14ac:dyDescent="0.3">
      <c r="A126" s="76" t="s">
        <v>74</v>
      </c>
      <c r="B126" s="162"/>
      <c r="C126" s="163"/>
      <c r="D126" s="163"/>
      <c r="E126" s="163"/>
      <c r="F126" s="163"/>
      <c r="G126" s="163"/>
      <c r="H126" s="163"/>
      <c r="I126" s="163"/>
      <c r="J126" s="163"/>
      <c r="K126" s="164"/>
      <c r="L126" s="164"/>
      <c r="M126" s="165"/>
      <c r="N126" s="113"/>
      <c r="O126" s="113"/>
      <c r="P126" s="113"/>
      <c r="Q126" s="113"/>
      <c r="R126" s="113"/>
      <c r="S126" s="113"/>
      <c r="T126" s="113"/>
      <c r="U126" s="114"/>
    </row>
    <row r="127" spans="1:21" x14ac:dyDescent="0.3">
      <c r="A127" s="76" t="s">
        <v>75</v>
      </c>
      <c r="B127" s="162"/>
      <c r="C127" s="163"/>
      <c r="D127" s="163"/>
      <c r="E127" s="163"/>
      <c r="F127" s="163"/>
      <c r="G127" s="163"/>
      <c r="H127" s="163"/>
      <c r="I127" s="163"/>
      <c r="J127" s="163"/>
      <c r="K127" s="164"/>
      <c r="L127" s="164"/>
      <c r="M127" s="165"/>
      <c r="N127" s="113"/>
      <c r="O127" s="113"/>
      <c r="P127" s="113"/>
      <c r="Q127" s="113"/>
      <c r="R127" s="113"/>
      <c r="S127" s="113"/>
      <c r="T127" s="113"/>
      <c r="U127" s="114"/>
    </row>
    <row r="128" spans="1:21" x14ac:dyDescent="0.3">
      <c r="A128" s="76" t="s">
        <v>76</v>
      </c>
      <c r="B128" s="162"/>
      <c r="C128" s="163"/>
      <c r="D128" s="163"/>
      <c r="E128" s="163"/>
      <c r="F128" s="163"/>
      <c r="G128" s="163"/>
      <c r="H128" s="163"/>
      <c r="I128" s="163"/>
      <c r="J128" s="163"/>
      <c r="K128" s="164"/>
      <c r="L128" s="164"/>
      <c r="M128" s="165"/>
      <c r="N128" s="113"/>
      <c r="O128" s="113"/>
      <c r="P128" s="113"/>
      <c r="Q128" s="113"/>
      <c r="R128" s="113"/>
      <c r="S128" s="113"/>
      <c r="T128" s="113"/>
      <c r="U128" s="114"/>
    </row>
    <row r="129" spans="1:21" x14ac:dyDescent="0.3">
      <c r="A129" s="76" t="s">
        <v>77</v>
      </c>
      <c r="B129" s="162"/>
      <c r="C129" s="163"/>
      <c r="D129" s="163"/>
      <c r="E129" s="163"/>
      <c r="F129" s="163"/>
      <c r="G129" s="163"/>
      <c r="H129" s="163"/>
      <c r="I129" s="163"/>
      <c r="J129" s="163"/>
      <c r="K129" s="164"/>
      <c r="L129" s="164"/>
      <c r="M129" s="165"/>
      <c r="N129" s="113"/>
      <c r="O129" s="113"/>
      <c r="P129" s="113"/>
      <c r="Q129" s="113"/>
      <c r="R129" s="113"/>
      <c r="S129" s="113"/>
      <c r="T129" s="113"/>
      <c r="U129" s="114"/>
    </row>
    <row r="130" spans="1:21" x14ac:dyDescent="0.3">
      <c r="A130" s="76" t="s">
        <v>78</v>
      </c>
      <c r="B130" s="162"/>
      <c r="C130" s="163"/>
      <c r="D130" s="163"/>
      <c r="E130" s="163"/>
      <c r="F130" s="163"/>
      <c r="G130" s="163"/>
      <c r="H130" s="163"/>
      <c r="I130" s="163"/>
      <c r="J130" s="163"/>
      <c r="K130" s="164"/>
      <c r="L130" s="164"/>
      <c r="M130" s="165"/>
      <c r="N130" s="113"/>
      <c r="O130" s="113"/>
      <c r="P130" s="113"/>
      <c r="Q130" s="113"/>
      <c r="R130" s="113"/>
      <c r="S130" s="113"/>
      <c r="T130" s="113"/>
      <c r="U130" s="114"/>
    </row>
    <row r="131" spans="1:21" x14ac:dyDescent="0.3">
      <c r="A131" s="76" t="s">
        <v>79</v>
      </c>
      <c r="B131" s="162"/>
      <c r="C131" s="163"/>
      <c r="D131" s="163"/>
      <c r="E131" s="163"/>
      <c r="F131" s="163"/>
      <c r="G131" s="163"/>
      <c r="H131" s="163"/>
      <c r="I131" s="163"/>
      <c r="J131" s="163"/>
      <c r="K131" s="164"/>
      <c r="L131" s="164"/>
      <c r="M131" s="165"/>
      <c r="N131" s="113"/>
      <c r="O131" s="113"/>
      <c r="P131" s="113"/>
      <c r="Q131" s="113"/>
      <c r="R131" s="113"/>
      <c r="S131" s="113"/>
      <c r="T131" s="113"/>
      <c r="U131" s="114"/>
    </row>
    <row r="132" spans="1:21" hidden="1" x14ac:dyDescent="0.3">
      <c r="A132" s="76" t="s">
        <v>80</v>
      </c>
      <c r="B132" s="162"/>
      <c r="C132" s="163"/>
      <c r="D132" s="163"/>
      <c r="E132" s="163"/>
      <c r="F132" s="163"/>
      <c r="G132" s="163"/>
      <c r="H132" s="163"/>
      <c r="I132" s="163"/>
      <c r="J132" s="163"/>
      <c r="K132" s="164"/>
      <c r="L132" s="164"/>
      <c r="M132" s="165"/>
      <c r="N132" s="113"/>
      <c r="O132" s="113"/>
      <c r="P132" s="113"/>
      <c r="Q132" s="113"/>
      <c r="R132" s="113"/>
      <c r="S132" s="113"/>
      <c r="T132" s="113"/>
      <c r="U132" s="114"/>
    </row>
    <row r="133" spans="1:21" hidden="1" x14ac:dyDescent="0.3">
      <c r="A133" s="80" t="s">
        <v>81</v>
      </c>
      <c r="B133" s="162"/>
      <c r="C133" s="163"/>
      <c r="D133" s="163"/>
      <c r="E133" s="163"/>
      <c r="F133" s="163"/>
      <c r="G133" s="163"/>
      <c r="H133" s="163"/>
      <c r="I133" s="163"/>
      <c r="J133" s="163"/>
      <c r="K133" s="164"/>
      <c r="L133" s="164"/>
      <c r="M133" s="165"/>
      <c r="N133" s="113"/>
      <c r="O133" s="113"/>
      <c r="P133" s="113"/>
      <c r="Q133" s="113"/>
      <c r="R133" s="113"/>
      <c r="S133" s="113"/>
      <c r="T133" s="113"/>
      <c r="U133" s="114"/>
    </row>
    <row r="134" spans="1:21" hidden="1" x14ac:dyDescent="0.3">
      <c r="A134" s="76" t="s">
        <v>82</v>
      </c>
      <c r="B134" s="162"/>
      <c r="C134" s="163"/>
      <c r="D134" s="163"/>
      <c r="E134" s="163"/>
      <c r="F134" s="163"/>
      <c r="G134" s="163"/>
      <c r="H134" s="163"/>
      <c r="I134" s="163"/>
      <c r="J134" s="163"/>
      <c r="K134" s="164"/>
      <c r="L134" s="164"/>
      <c r="M134" s="165"/>
      <c r="N134" s="113"/>
      <c r="O134" s="113"/>
      <c r="P134" s="113"/>
      <c r="Q134" s="113"/>
      <c r="R134" s="113"/>
      <c r="S134" s="113"/>
      <c r="T134" s="113"/>
      <c r="U134" s="114"/>
    </row>
    <row r="135" spans="1:21" hidden="1" x14ac:dyDescent="0.3">
      <c r="A135" s="76" t="s">
        <v>83</v>
      </c>
      <c r="B135" s="162"/>
      <c r="C135" s="163"/>
      <c r="D135" s="163"/>
      <c r="E135" s="163"/>
      <c r="F135" s="163"/>
      <c r="G135" s="163"/>
      <c r="H135" s="163"/>
      <c r="I135" s="163"/>
      <c r="J135" s="163"/>
      <c r="K135" s="164"/>
      <c r="L135" s="164"/>
      <c r="M135" s="165"/>
      <c r="N135" s="113"/>
      <c r="O135" s="113"/>
      <c r="P135" s="113"/>
      <c r="Q135" s="113"/>
      <c r="R135" s="113"/>
      <c r="S135" s="113"/>
      <c r="T135" s="113"/>
      <c r="U135" s="114"/>
    </row>
    <row r="136" spans="1:21" hidden="1" x14ac:dyDescent="0.3">
      <c r="A136" s="76" t="s">
        <v>84</v>
      </c>
      <c r="B136" s="162"/>
      <c r="C136" s="163"/>
      <c r="D136" s="163"/>
      <c r="E136" s="163"/>
      <c r="F136" s="163"/>
      <c r="G136" s="163"/>
      <c r="H136" s="163"/>
      <c r="I136" s="163"/>
      <c r="J136" s="163"/>
      <c r="K136" s="164"/>
      <c r="L136" s="164"/>
      <c r="M136" s="165"/>
      <c r="N136" s="113"/>
      <c r="O136" s="113"/>
      <c r="P136" s="113"/>
      <c r="Q136" s="113"/>
      <c r="R136" s="113"/>
      <c r="S136" s="113"/>
      <c r="T136" s="113"/>
      <c r="U136" s="114"/>
    </row>
    <row r="137" spans="1:21" hidden="1" x14ac:dyDescent="0.3">
      <c r="A137" s="76" t="s">
        <v>85</v>
      </c>
      <c r="B137" s="162"/>
      <c r="C137" s="163"/>
      <c r="D137" s="163"/>
      <c r="E137" s="163"/>
      <c r="F137" s="163"/>
      <c r="G137" s="163"/>
      <c r="H137" s="163"/>
      <c r="I137" s="163"/>
      <c r="J137" s="163"/>
      <c r="K137" s="164"/>
      <c r="L137" s="164"/>
      <c r="M137" s="165"/>
      <c r="N137" s="113"/>
      <c r="O137" s="113"/>
      <c r="P137" s="113"/>
      <c r="Q137" s="113"/>
      <c r="R137" s="113"/>
      <c r="S137" s="113"/>
      <c r="T137" s="113"/>
      <c r="U137" s="114"/>
    </row>
    <row r="138" spans="1:21" hidden="1" x14ac:dyDescent="0.3">
      <c r="A138" s="76" t="s">
        <v>86</v>
      </c>
      <c r="B138" s="162"/>
      <c r="C138" s="163"/>
      <c r="D138" s="163"/>
      <c r="E138" s="163"/>
      <c r="F138" s="163"/>
      <c r="G138" s="163"/>
      <c r="H138" s="163"/>
      <c r="I138" s="163"/>
      <c r="J138" s="163"/>
      <c r="K138" s="164"/>
      <c r="L138" s="164"/>
      <c r="M138" s="165"/>
      <c r="N138" s="113"/>
      <c r="O138" s="113"/>
      <c r="P138" s="113"/>
      <c r="Q138" s="113"/>
      <c r="R138" s="113"/>
      <c r="S138" s="113"/>
      <c r="T138" s="113"/>
      <c r="U138" s="114"/>
    </row>
    <row r="139" spans="1:21" hidden="1" x14ac:dyDescent="0.3">
      <c r="A139" s="76" t="s">
        <v>87</v>
      </c>
      <c r="B139" s="162"/>
      <c r="C139" s="163"/>
      <c r="D139" s="163"/>
      <c r="E139" s="163"/>
      <c r="F139" s="163"/>
      <c r="G139" s="163"/>
      <c r="H139" s="163"/>
      <c r="I139" s="163"/>
      <c r="J139" s="163"/>
      <c r="K139" s="164"/>
      <c r="L139" s="164"/>
      <c r="M139" s="165"/>
      <c r="N139" s="113"/>
      <c r="O139" s="113"/>
      <c r="P139" s="113"/>
      <c r="Q139" s="113"/>
      <c r="R139" s="113"/>
      <c r="S139" s="113"/>
      <c r="T139" s="113"/>
      <c r="U139" s="114"/>
    </row>
    <row r="140" spans="1:21" hidden="1" x14ac:dyDescent="0.3">
      <c r="A140" s="76" t="s">
        <v>88</v>
      </c>
      <c r="B140" s="162"/>
      <c r="C140" s="163"/>
      <c r="D140" s="163"/>
      <c r="E140" s="163"/>
      <c r="F140" s="163"/>
      <c r="G140" s="163"/>
      <c r="H140" s="163"/>
      <c r="I140" s="163"/>
      <c r="J140" s="163"/>
      <c r="K140" s="164"/>
      <c r="L140" s="164"/>
      <c r="M140" s="165"/>
      <c r="N140" s="113"/>
      <c r="O140" s="113"/>
      <c r="P140" s="113"/>
      <c r="Q140" s="113"/>
      <c r="R140" s="113"/>
      <c r="S140" s="113"/>
      <c r="T140" s="113"/>
      <c r="U140" s="114"/>
    </row>
    <row r="141" spans="1:21" hidden="1" x14ac:dyDescent="0.3">
      <c r="A141" s="76" t="s">
        <v>89</v>
      </c>
      <c r="B141" s="162"/>
      <c r="C141" s="163"/>
      <c r="D141" s="163"/>
      <c r="E141" s="163"/>
      <c r="F141" s="163"/>
      <c r="G141" s="163"/>
      <c r="H141" s="163"/>
      <c r="I141" s="163"/>
      <c r="J141" s="163"/>
      <c r="K141" s="164"/>
      <c r="L141" s="164"/>
      <c r="M141" s="165"/>
      <c r="N141" s="113"/>
      <c r="O141" s="113"/>
      <c r="P141" s="113"/>
      <c r="Q141" s="113"/>
      <c r="R141" s="113"/>
      <c r="S141" s="113"/>
      <c r="T141" s="113"/>
      <c r="U141" s="114"/>
    </row>
    <row r="142" spans="1:21" hidden="1" x14ac:dyDescent="0.3">
      <c r="A142" s="76" t="s">
        <v>96</v>
      </c>
      <c r="B142" s="162"/>
      <c r="C142" s="163"/>
      <c r="D142" s="163"/>
      <c r="E142" s="163"/>
      <c r="F142" s="163"/>
      <c r="G142" s="163"/>
      <c r="H142" s="163"/>
      <c r="I142" s="163"/>
      <c r="J142" s="163"/>
      <c r="K142" s="164"/>
      <c r="L142" s="164"/>
      <c r="M142" s="165"/>
      <c r="N142" s="113"/>
      <c r="O142" s="113"/>
      <c r="P142" s="113"/>
      <c r="Q142" s="113"/>
      <c r="R142" s="113"/>
      <c r="S142" s="113"/>
      <c r="T142" s="113"/>
      <c r="U142" s="114"/>
    </row>
    <row r="143" spans="1:21" hidden="1" x14ac:dyDescent="0.3">
      <c r="A143" s="76" t="s">
        <v>97</v>
      </c>
      <c r="B143" s="162"/>
      <c r="C143" s="163"/>
      <c r="D143" s="163"/>
      <c r="E143" s="163"/>
      <c r="F143" s="163"/>
      <c r="G143" s="163"/>
      <c r="H143" s="163"/>
      <c r="I143" s="163"/>
      <c r="J143" s="163"/>
      <c r="K143" s="164"/>
      <c r="L143" s="164"/>
      <c r="M143" s="165"/>
      <c r="N143" s="113"/>
      <c r="O143" s="113"/>
      <c r="P143" s="113"/>
      <c r="Q143" s="113"/>
      <c r="R143" s="113"/>
      <c r="S143" s="113"/>
      <c r="T143" s="113"/>
      <c r="U143" s="114"/>
    </row>
    <row r="144" spans="1:21" hidden="1" x14ac:dyDescent="0.3">
      <c r="A144" s="80" t="s">
        <v>98</v>
      </c>
      <c r="B144" s="162"/>
      <c r="C144" s="163"/>
      <c r="D144" s="163"/>
      <c r="E144" s="163"/>
      <c r="F144" s="163"/>
      <c r="G144" s="163"/>
      <c r="H144" s="163"/>
      <c r="I144" s="163"/>
      <c r="J144" s="163"/>
      <c r="K144" s="164"/>
      <c r="L144" s="164"/>
      <c r="M144" s="165"/>
      <c r="N144" s="113"/>
      <c r="O144" s="113"/>
      <c r="P144" s="113"/>
      <c r="Q144" s="113"/>
      <c r="R144" s="113"/>
      <c r="S144" s="113"/>
      <c r="T144" s="113"/>
      <c r="U144" s="114"/>
    </row>
    <row r="145" spans="1:21" hidden="1" x14ac:dyDescent="0.3">
      <c r="A145" s="76" t="s">
        <v>99</v>
      </c>
      <c r="B145" s="162"/>
      <c r="C145" s="163"/>
      <c r="D145" s="163"/>
      <c r="E145" s="163"/>
      <c r="F145" s="163"/>
      <c r="G145" s="163"/>
      <c r="H145" s="163"/>
      <c r="I145" s="163"/>
      <c r="J145" s="163"/>
      <c r="K145" s="164"/>
      <c r="L145" s="164"/>
      <c r="M145" s="165"/>
      <c r="N145" s="113"/>
      <c r="O145" s="113"/>
      <c r="P145" s="113"/>
      <c r="Q145" s="113"/>
      <c r="R145" s="113"/>
      <c r="S145" s="113"/>
      <c r="T145" s="113"/>
      <c r="U145" s="114"/>
    </row>
    <row r="146" spans="1:21" hidden="1" x14ac:dyDescent="0.3">
      <c r="A146" s="76" t="s">
        <v>100</v>
      </c>
      <c r="B146" s="162"/>
      <c r="C146" s="163"/>
      <c r="D146" s="163"/>
      <c r="E146" s="163"/>
      <c r="F146" s="163"/>
      <c r="G146" s="163"/>
      <c r="H146" s="163"/>
      <c r="I146" s="163"/>
      <c r="J146" s="163"/>
      <c r="K146" s="164"/>
      <c r="L146" s="164"/>
      <c r="M146" s="165"/>
      <c r="N146" s="113"/>
      <c r="O146" s="113"/>
      <c r="P146" s="113"/>
      <c r="Q146" s="113"/>
      <c r="R146" s="113"/>
      <c r="S146" s="113"/>
      <c r="T146" s="113"/>
      <c r="U146" s="114"/>
    </row>
    <row r="147" spans="1:21" hidden="1" x14ac:dyDescent="0.3">
      <c r="A147" s="76" t="s">
        <v>101</v>
      </c>
      <c r="B147" s="162"/>
      <c r="C147" s="163"/>
      <c r="D147" s="163"/>
      <c r="E147" s="163"/>
      <c r="F147" s="163"/>
      <c r="G147" s="163"/>
      <c r="H147" s="163"/>
      <c r="I147" s="163"/>
      <c r="J147" s="163"/>
      <c r="K147" s="164"/>
      <c r="L147" s="164"/>
      <c r="M147" s="165"/>
      <c r="N147" s="113"/>
      <c r="O147" s="113"/>
      <c r="P147" s="113"/>
      <c r="Q147" s="113"/>
      <c r="R147" s="113"/>
      <c r="S147" s="113"/>
      <c r="T147" s="113"/>
      <c r="U147" s="114"/>
    </row>
    <row r="148" spans="1:21" hidden="1" x14ac:dyDescent="0.3">
      <c r="A148" s="76" t="s">
        <v>102</v>
      </c>
      <c r="B148" s="162"/>
      <c r="C148" s="163"/>
      <c r="D148" s="163"/>
      <c r="E148" s="163"/>
      <c r="F148" s="163"/>
      <c r="G148" s="163"/>
      <c r="H148" s="163"/>
      <c r="I148" s="163"/>
      <c r="J148" s="163"/>
      <c r="K148" s="164"/>
      <c r="L148" s="164"/>
      <c r="M148" s="165"/>
      <c r="N148" s="113"/>
      <c r="O148" s="113"/>
      <c r="P148" s="113"/>
      <c r="Q148" s="113"/>
      <c r="R148" s="113"/>
      <c r="S148" s="113"/>
      <c r="T148" s="113"/>
      <c r="U148" s="114"/>
    </row>
    <row r="149" spans="1:21" hidden="1" x14ac:dyDescent="0.3">
      <c r="A149" s="76" t="s">
        <v>103</v>
      </c>
      <c r="B149" s="162"/>
      <c r="C149" s="163"/>
      <c r="D149" s="163"/>
      <c r="E149" s="163"/>
      <c r="F149" s="163"/>
      <c r="G149" s="163"/>
      <c r="H149" s="163"/>
      <c r="I149" s="163"/>
      <c r="J149" s="163"/>
      <c r="K149" s="164"/>
      <c r="L149" s="164"/>
      <c r="M149" s="165"/>
      <c r="N149" s="113"/>
      <c r="O149" s="113"/>
      <c r="P149" s="113"/>
      <c r="Q149" s="113"/>
      <c r="R149" s="113"/>
      <c r="S149" s="113"/>
      <c r="T149" s="113"/>
      <c r="U149" s="114"/>
    </row>
    <row r="150" spans="1:21" hidden="1" x14ac:dyDescent="0.3">
      <c r="A150" s="76" t="s">
        <v>104</v>
      </c>
      <c r="B150" s="162"/>
      <c r="C150" s="163"/>
      <c r="D150" s="163"/>
      <c r="E150" s="163"/>
      <c r="F150" s="163"/>
      <c r="G150" s="163"/>
      <c r="H150" s="163"/>
      <c r="I150" s="163"/>
      <c r="J150" s="163"/>
      <c r="K150" s="164"/>
      <c r="L150" s="164"/>
      <c r="M150" s="165"/>
      <c r="N150" s="113"/>
      <c r="O150" s="113"/>
      <c r="P150" s="113"/>
      <c r="Q150" s="113"/>
      <c r="R150" s="113"/>
      <c r="S150" s="113"/>
      <c r="T150" s="113"/>
      <c r="U150" s="114"/>
    </row>
    <row r="151" spans="1:21" hidden="1" x14ac:dyDescent="0.3">
      <c r="A151" s="80" t="s">
        <v>105</v>
      </c>
      <c r="B151" s="162"/>
      <c r="C151" s="163"/>
      <c r="D151" s="163"/>
      <c r="E151" s="163"/>
      <c r="F151" s="163"/>
      <c r="G151" s="163"/>
      <c r="H151" s="163"/>
      <c r="I151" s="163"/>
      <c r="J151" s="163"/>
      <c r="K151" s="164"/>
      <c r="L151" s="164"/>
      <c r="M151" s="165"/>
      <c r="N151" s="113"/>
      <c r="O151" s="113"/>
      <c r="P151" s="113"/>
      <c r="Q151" s="113"/>
      <c r="R151" s="113"/>
      <c r="S151" s="113"/>
      <c r="T151" s="113"/>
      <c r="U151" s="114"/>
    </row>
    <row r="152" spans="1:21" hidden="1" x14ac:dyDescent="0.3">
      <c r="A152" s="80" t="s">
        <v>109</v>
      </c>
      <c r="B152" s="162"/>
      <c r="C152" s="163"/>
      <c r="D152" s="163"/>
      <c r="E152" s="163"/>
      <c r="F152" s="163"/>
      <c r="G152" s="163"/>
      <c r="H152" s="163"/>
      <c r="I152" s="163"/>
      <c r="J152" s="163"/>
      <c r="K152" s="164"/>
      <c r="L152" s="164"/>
      <c r="M152" s="165"/>
      <c r="N152" s="113"/>
      <c r="O152" s="113"/>
      <c r="P152" s="113"/>
      <c r="Q152" s="113"/>
      <c r="R152" s="113"/>
      <c r="S152" s="113"/>
      <c r="T152" s="113"/>
      <c r="U152" s="114"/>
    </row>
    <row r="153" spans="1:21" hidden="1" x14ac:dyDescent="0.3">
      <c r="A153" s="80" t="s">
        <v>110</v>
      </c>
      <c r="B153" s="162"/>
      <c r="C153" s="163"/>
      <c r="D153" s="163"/>
      <c r="E153" s="163"/>
      <c r="F153" s="163"/>
      <c r="G153" s="163"/>
      <c r="H153" s="163"/>
      <c r="I153" s="163"/>
      <c r="J153" s="163"/>
      <c r="K153" s="164"/>
      <c r="L153" s="164"/>
      <c r="M153" s="165"/>
      <c r="N153" s="113"/>
      <c r="O153" s="113"/>
      <c r="P153" s="113"/>
      <c r="Q153" s="113"/>
      <c r="R153" s="113"/>
      <c r="S153" s="113"/>
      <c r="T153" s="113"/>
      <c r="U153" s="114"/>
    </row>
    <row r="154" spans="1:21" hidden="1" x14ac:dyDescent="0.3">
      <c r="A154" s="80" t="s">
        <v>111</v>
      </c>
      <c r="B154" s="162"/>
      <c r="C154" s="163"/>
      <c r="D154" s="163"/>
      <c r="E154" s="163"/>
      <c r="F154" s="163"/>
      <c r="G154" s="163"/>
      <c r="H154" s="163"/>
      <c r="I154" s="163"/>
      <c r="J154" s="163"/>
      <c r="K154" s="164"/>
      <c r="L154" s="164"/>
      <c r="M154" s="165"/>
      <c r="N154" s="113"/>
      <c r="O154" s="113"/>
      <c r="P154" s="113"/>
      <c r="Q154" s="113"/>
      <c r="R154" s="113"/>
      <c r="S154" s="113"/>
      <c r="T154" s="113"/>
      <c r="U154" s="114"/>
    </row>
    <row r="155" spans="1:21" hidden="1" x14ac:dyDescent="0.3">
      <c r="A155" s="76" t="s">
        <v>112</v>
      </c>
      <c r="B155" s="162"/>
      <c r="C155" s="163"/>
      <c r="D155" s="163"/>
      <c r="E155" s="163"/>
      <c r="F155" s="163"/>
      <c r="G155" s="163"/>
      <c r="H155" s="163"/>
      <c r="I155" s="163"/>
      <c r="J155" s="163"/>
      <c r="K155" s="164"/>
      <c r="L155" s="164"/>
      <c r="M155" s="165"/>
      <c r="N155" s="113"/>
      <c r="O155" s="113"/>
      <c r="P155" s="113"/>
      <c r="Q155" s="113"/>
      <c r="R155" s="113"/>
      <c r="S155" s="113"/>
      <c r="T155" s="113"/>
      <c r="U155" s="114"/>
    </row>
    <row r="156" spans="1:21" hidden="1" x14ac:dyDescent="0.3">
      <c r="A156" s="76" t="s">
        <v>114</v>
      </c>
      <c r="B156" s="162"/>
      <c r="C156" s="163"/>
      <c r="D156" s="163"/>
      <c r="E156" s="163"/>
      <c r="F156" s="163"/>
      <c r="G156" s="163"/>
      <c r="H156" s="163"/>
      <c r="I156" s="163"/>
      <c r="J156" s="163"/>
      <c r="K156" s="164"/>
      <c r="L156" s="164"/>
      <c r="M156" s="165"/>
      <c r="N156" s="113"/>
      <c r="O156" s="113"/>
      <c r="P156" s="113"/>
      <c r="Q156" s="113"/>
      <c r="R156" s="113"/>
      <c r="S156" s="113"/>
      <c r="T156" s="113"/>
      <c r="U156" s="114"/>
    </row>
    <row r="157" spans="1:21" hidden="1" x14ac:dyDescent="0.3">
      <c r="A157" s="76" t="s">
        <v>114</v>
      </c>
      <c r="B157" s="162"/>
      <c r="C157" s="163"/>
      <c r="D157" s="163"/>
      <c r="E157" s="163"/>
      <c r="F157" s="163"/>
      <c r="G157" s="163"/>
      <c r="H157" s="163"/>
      <c r="I157" s="163"/>
      <c r="J157" s="163"/>
      <c r="K157" s="164"/>
      <c r="L157" s="164"/>
      <c r="M157" s="165"/>
      <c r="N157" s="113"/>
      <c r="O157" s="113"/>
      <c r="P157" s="113"/>
      <c r="Q157" s="113"/>
      <c r="R157" s="113"/>
      <c r="S157" s="113"/>
      <c r="T157" s="113"/>
      <c r="U157" s="114"/>
    </row>
    <row r="158" spans="1:21" hidden="1" x14ac:dyDescent="0.3">
      <c r="A158" s="76" t="s">
        <v>115</v>
      </c>
      <c r="B158" s="162"/>
      <c r="C158" s="163"/>
      <c r="D158" s="163"/>
      <c r="E158" s="163"/>
      <c r="F158" s="163"/>
      <c r="G158" s="163"/>
      <c r="H158" s="163"/>
      <c r="I158" s="163"/>
      <c r="J158" s="163"/>
      <c r="K158" s="164"/>
      <c r="L158" s="164"/>
      <c r="M158" s="165"/>
      <c r="N158" s="113"/>
      <c r="O158" s="113"/>
      <c r="P158" s="113"/>
      <c r="Q158" s="113"/>
      <c r="R158" s="113"/>
      <c r="S158" s="113"/>
      <c r="T158" s="113"/>
      <c r="U158" s="114"/>
    </row>
    <row r="159" spans="1:21" hidden="1" x14ac:dyDescent="0.3">
      <c r="A159" s="76" t="s">
        <v>116</v>
      </c>
      <c r="B159" s="162"/>
      <c r="C159" s="163"/>
      <c r="D159" s="163"/>
      <c r="E159" s="163"/>
      <c r="F159" s="163"/>
      <c r="G159" s="163"/>
      <c r="H159" s="163"/>
      <c r="I159" s="163"/>
      <c r="J159" s="163"/>
      <c r="K159" s="164"/>
      <c r="L159" s="164"/>
      <c r="M159" s="165"/>
      <c r="N159" s="113"/>
      <c r="O159" s="113"/>
      <c r="P159" s="113"/>
      <c r="Q159" s="113"/>
      <c r="R159" s="113"/>
      <c r="S159" s="113"/>
      <c r="T159" s="113"/>
      <c r="U159" s="114"/>
    </row>
    <row r="160" spans="1:21" hidden="1" x14ac:dyDescent="0.3">
      <c r="A160" s="76" t="s">
        <v>117</v>
      </c>
      <c r="B160" s="162"/>
      <c r="C160" s="163"/>
      <c r="D160" s="163"/>
      <c r="E160" s="163"/>
      <c r="F160" s="163"/>
      <c r="G160" s="163"/>
      <c r="H160" s="163"/>
      <c r="I160" s="163"/>
      <c r="J160" s="163"/>
      <c r="K160" s="164"/>
      <c r="L160" s="164"/>
      <c r="M160" s="165"/>
      <c r="N160" s="113"/>
      <c r="O160" s="113"/>
      <c r="P160" s="113"/>
      <c r="Q160" s="113"/>
      <c r="R160" s="113"/>
      <c r="S160" s="113"/>
      <c r="T160" s="113"/>
      <c r="U160" s="114"/>
    </row>
    <row r="161" spans="1:21" hidden="1" x14ac:dyDescent="0.3">
      <c r="A161" s="80" t="s">
        <v>118</v>
      </c>
      <c r="B161" s="162"/>
      <c r="C161" s="163"/>
      <c r="D161" s="163"/>
      <c r="E161" s="163"/>
      <c r="F161" s="163"/>
      <c r="G161" s="163"/>
      <c r="H161" s="163"/>
      <c r="I161" s="163"/>
      <c r="J161" s="163"/>
      <c r="K161" s="164"/>
      <c r="L161" s="164"/>
      <c r="M161" s="165"/>
      <c r="N161" s="113"/>
      <c r="O161" s="113"/>
      <c r="P161" s="113"/>
      <c r="Q161" s="113"/>
      <c r="R161" s="113"/>
      <c r="S161" s="113"/>
      <c r="T161" s="113"/>
      <c r="U161" s="114"/>
    </row>
    <row r="162" spans="1:21" x14ac:dyDescent="0.3">
      <c r="A162" s="31"/>
      <c r="B162" s="32"/>
      <c r="C162" s="32"/>
      <c r="D162" s="32"/>
      <c r="E162" s="32"/>
      <c r="F162" s="32"/>
      <c r="G162" s="32"/>
      <c r="H162" s="32"/>
      <c r="I162" s="32"/>
      <c r="J162" s="32"/>
      <c r="N162" s="113"/>
      <c r="O162" s="113"/>
      <c r="P162" s="113"/>
      <c r="Q162" s="113"/>
      <c r="R162" s="113"/>
      <c r="S162" s="113"/>
      <c r="T162" s="113"/>
      <c r="U162" s="114"/>
    </row>
    <row r="163" spans="1:21" ht="15" thickBot="1" x14ac:dyDescent="0.35">
      <c r="A163" s="62"/>
      <c r="B163" s="64" t="s">
        <v>23</v>
      </c>
      <c r="C163" s="63"/>
      <c r="D163" s="63"/>
      <c r="E163" s="63"/>
      <c r="F163" s="63"/>
      <c r="G163" s="63"/>
      <c r="H163" s="63"/>
      <c r="I163" s="63"/>
      <c r="J163" s="63"/>
      <c r="K163" s="61"/>
      <c r="L163" s="61"/>
      <c r="M163" s="61"/>
      <c r="N163" s="113"/>
      <c r="O163" s="113"/>
      <c r="P163" s="113"/>
      <c r="Q163" s="113"/>
      <c r="R163" s="113"/>
      <c r="S163" s="113"/>
      <c r="T163" s="113"/>
      <c r="U163" s="114"/>
    </row>
    <row r="164" spans="1:21" ht="15" thickTop="1" x14ac:dyDescent="0.3">
      <c r="A164" s="31"/>
      <c r="B164" s="32"/>
      <c r="C164" s="32"/>
      <c r="D164" s="32"/>
      <c r="E164" s="32"/>
      <c r="F164" s="32"/>
      <c r="G164" s="32"/>
      <c r="H164" s="32"/>
      <c r="I164" s="32"/>
      <c r="J164" s="32"/>
      <c r="N164" s="113"/>
      <c r="O164" s="113"/>
      <c r="P164" s="113"/>
      <c r="Q164" s="113"/>
      <c r="R164" s="113"/>
      <c r="S164" s="113"/>
      <c r="T164" s="113"/>
      <c r="U164" s="114"/>
    </row>
    <row r="165" spans="1:21" x14ac:dyDescent="0.3">
      <c r="A165" s="31"/>
      <c r="B165" s="160" t="s">
        <v>140</v>
      </c>
      <c r="C165" s="161"/>
      <c r="D165" s="161"/>
      <c r="E165" s="161"/>
      <c r="F165" s="161"/>
      <c r="G165" s="142">
        <f>P90</f>
        <v>0</v>
      </c>
      <c r="H165" s="32"/>
      <c r="I165" s="32"/>
      <c r="J165" s="32"/>
      <c r="N165" s="113"/>
      <c r="O165" s="113"/>
      <c r="P165" s="113"/>
      <c r="Q165" s="113"/>
      <c r="R165" s="113"/>
      <c r="S165" s="113"/>
      <c r="T165" s="113"/>
      <c r="U165" s="114"/>
    </row>
    <row r="166" spans="1:21" x14ac:dyDescent="0.3">
      <c r="A166" s="31"/>
      <c r="B166" s="160" t="s">
        <v>141</v>
      </c>
      <c r="C166" s="161"/>
      <c r="D166" s="161"/>
      <c r="E166" s="161"/>
      <c r="F166" s="161"/>
      <c r="G166" s="142">
        <f>R90</f>
        <v>0</v>
      </c>
      <c r="H166" s="32"/>
      <c r="I166" s="32"/>
      <c r="J166" s="32"/>
      <c r="N166" s="113"/>
      <c r="O166" s="113"/>
      <c r="P166" s="113"/>
      <c r="Q166" s="113"/>
      <c r="R166" s="113"/>
      <c r="S166" s="113"/>
      <c r="T166" s="113"/>
      <c r="U166" s="114"/>
    </row>
    <row r="167" spans="1:21" x14ac:dyDescent="0.3">
      <c r="A167" s="31"/>
      <c r="G167" s="66"/>
      <c r="H167" s="32"/>
      <c r="I167" s="32"/>
      <c r="J167" s="32"/>
      <c r="N167" s="113"/>
      <c r="O167" s="113"/>
      <c r="P167" s="113"/>
      <c r="Q167" s="113"/>
      <c r="R167" s="113"/>
      <c r="S167" s="113"/>
      <c r="T167" s="113"/>
      <c r="U167" s="114"/>
    </row>
    <row r="168" spans="1:21" x14ac:dyDescent="0.3">
      <c r="A168" s="7"/>
      <c r="B168" s="7"/>
      <c r="C168" s="7"/>
      <c r="D168" s="7"/>
      <c r="E168" s="7"/>
      <c r="F168" s="7"/>
      <c r="G168" s="7"/>
      <c r="H168" s="7"/>
      <c r="I168" s="7"/>
      <c r="J168" s="7"/>
      <c r="K168" s="15" t="s">
        <v>29</v>
      </c>
      <c r="L168" s="15" t="s">
        <v>30</v>
      </c>
      <c r="M168" s="16" t="s">
        <v>9</v>
      </c>
      <c r="N168" s="113"/>
      <c r="O168" s="113"/>
      <c r="P168" s="113"/>
      <c r="Q168" s="113"/>
      <c r="R168" s="113"/>
      <c r="S168" s="113"/>
      <c r="T168" s="113"/>
      <c r="U168" s="114"/>
    </row>
    <row r="169" spans="1:21" x14ac:dyDescent="0.3">
      <c r="A169" s="18"/>
      <c r="B169" s="176" t="s">
        <v>43</v>
      </c>
      <c r="C169" s="176"/>
      <c r="D169" s="176"/>
      <c r="E169" s="176"/>
      <c r="F169" s="176"/>
      <c r="G169" s="176"/>
      <c r="H169" s="176"/>
      <c r="I169" s="176"/>
      <c r="J169" s="177"/>
      <c r="K169" s="37">
        <f>ROUND($G$165*K89,0)</f>
        <v>0</v>
      </c>
      <c r="L169" s="37">
        <f>ROUND($G$166*L89,0)</f>
        <v>0</v>
      </c>
      <c r="M169" s="37">
        <f>K169+L169</f>
        <v>0</v>
      </c>
      <c r="N169" s="113"/>
      <c r="O169" s="113"/>
      <c r="P169" s="113"/>
      <c r="Q169" s="113"/>
      <c r="R169" s="113"/>
      <c r="S169" s="113"/>
      <c r="T169" s="113"/>
      <c r="U169" s="114"/>
    </row>
    <row r="170" spans="1:21" x14ac:dyDescent="0.3">
      <c r="A170" s="1"/>
      <c r="B170" s="1"/>
      <c r="C170" s="1"/>
      <c r="D170" s="21"/>
      <c r="E170" s="1"/>
      <c r="F170" s="1"/>
      <c r="G170" s="1"/>
      <c r="H170" s="1"/>
      <c r="I170" s="1"/>
      <c r="J170" s="1"/>
      <c r="K170" s="20"/>
      <c r="N170" s="113"/>
      <c r="O170" s="113"/>
      <c r="P170" s="113"/>
      <c r="Q170" s="113"/>
      <c r="R170" s="113"/>
      <c r="S170" s="113"/>
      <c r="T170" s="113"/>
      <c r="U170" s="114"/>
    </row>
    <row r="171" spans="1:21" ht="15" thickBot="1" x14ac:dyDescent="0.35">
      <c r="A171" s="62"/>
      <c r="B171" s="64" t="s">
        <v>126</v>
      </c>
      <c r="C171" s="63"/>
      <c r="D171" s="63"/>
      <c r="E171" s="63"/>
      <c r="F171" s="63"/>
      <c r="G171" s="63"/>
      <c r="H171" s="63"/>
      <c r="I171" s="63"/>
      <c r="J171" s="63"/>
      <c r="K171" s="61"/>
      <c r="L171" s="61"/>
      <c r="M171" s="61"/>
      <c r="N171" s="113"/>
      <c r="O171" s="113"/>
      <c r="P171" s="113"/>
      <c r="Q171" s="113"/>
      <c r="R171" s="113"/>
      <c r="S171" s="113"/>
      <c r="T171" s="113"/>
      <c r="U171" s="114"/>
    </row>
    <row r="172" spans="1:21" ht="15" thickTop="1" x14ac:dyDescent="0.3">
      <c r="A172" s="1"/>
      <c r="B172" s="1"/>
      <c r="C172" s="1"/>
      <c r="D172" s="21"/>
      <c r="E172" s="1"/>
      <c r="F172" s="1"/>
      <c r="G172" s="1"/>
      <c r="H172" s="1"/>
      <c r="I172" s="1"/>
      <c r="J172" s="1"/>
      <c r="K172" s="20"/>
      <c r="N172" s="113"/>
      <c r="O172" s="113"/>
      <c r="P172" s="113"/>
      <c r="Q172" s="113"/>
      <c r="R172" s="113"/>
      <c r="S172" s="113"/>
      <c r="T172" s="113"/>
      <c r="U172" s="114"/>
    </row>
    <row r="173" spans="1:21" x14ac:dyDescent="0.3">
      <c r="A173" s="1"/>
      <c r="B173" s="160" t="s">
        <v>32</v>
      </c>
      <c r="C173" s="161"/>
      <c r="D173" s="161"/>
      <c r="E173" s="161"/>
      <c r="F173" s="161"/>
      <c r="G173" s="161"/>
      <c r="H173" s="38">
        <f>G14</f>
        <v>0</v>
      </c>
      <c r="I173" s="38"/>
      <c r="J173" s="1"/>
      <c r="K173" s="20"/>
      <c r="N173" s="113"/>
      <c r="O173" s="113"/>
      <c r="P173" s="113"/>
      <c r="Q173" s="113"/>
      <c r="R173" s="113"/>
      <c r="S173" s="113"/>
      <c r="T173" s="113"/>
      <c r="U173" s="114"/>
    </row>
    <row r="174" spans="1:21" x14ac:dyDescent="0.3">
      <c r="A174" s="1"/>
      <c r="B174" s="1"/>
      <c r="C174" s="1"/>
      <c r="D174" s="21"/>
      <c r="E174" s="1"/>
      <c r="F174" s="1"/>
      <c r="G174" s="1"/>
      <c r="H174" s="1"/>
      <c r="I174" s="1"/>
      <c r="J174" s="1"/>
      <c r="K174" s="20"/>
      <c r="N174" s="113"/>
      <c r="O174" s="113"/>
      <c r="P174" s="113"/>
      <c r="Q174" s="113"/>
      <c r="R174" s="113"/>
      <c r="S174" s="113"/>
      <c r="T174" s="113"/>
      <c r="U174" s="114"/>
    </row>
    <row r="175" spans="1:21" x14ac:dyDescent="0.3">
      <c r="A175" s="1"/>
      <c r="B175" s="19" t="s">
        <v>33</v>
      </c>
      <c r="C175" s="1"/>
      <c r="D175" s="21"/>
      <c r="E175" s="1"/>
      <c r="F175" s="1"/>
      <c r="G175" s="1"/>
      <c r="H175" s="1"/>
      <c r="I175" s="1"/>
      <c r="J175" s="1"/>
      <c r="K175" s="20"/>
      <c r="N175" s="113"/>
      <c r="O175" s="113"/>
      <c r="P175" s="113"/>
      <c r="Q175" s="113"/>
      <c r="R175" s="113"/>
      <c r="S175" s="113"/>
      <c r="T175" s="113"/>
      <c r="U175" s="114"/>
    </row>
    <row r="176" spans="1:21" ht="39.6" x14ac:dyDescent="0.3">
      <c r="B176" s="166" t="s">
        <v>34</v>
      </c>
      <c r="C176" s="186"/>
      <c r="D176" s="186"/>
      <c r="E176" s="186"/>
      <c r="F176" s="186"/>
      <c r="G176" s="186"/>
      <c r="H176" s="187"/>
      <c r="I176" s="15" t="s">
        <v>35</v>
      </c>
      <c r="J176" s="15" t="s">
        <v>120</v>
      </c>
      <c r="K176" s="15" t="s">
        <v>29</v>
      </c>
      <c r="L176" s="15" t="s">
        <v>30</v>
      </c>
      <c r="M176" s="16" t="s">
        <v>9</v>
      </c>
      <c r="N176" s="113"/>
      <c r="O176" s="113"/>
      <c r="P176" s="113"/>
      <c r="Q176" s="113"/>
      <c r="R176" s="113"/>
      <c r="S176" s="113"/>
      <c r="T176" s="113"/>
      <c r="U176" s="114"/>
    </row>
    <row r="177" spans="1:21" x14ac:dyDescent="0.3">
      <c r="A177" s="76" t="s">
        <v>10</v>
      </c>
      <c r="B177" s="154"/>
      <c r="C177" s="155"/>
      <c r="D177" s="155"/>
      <c r="E177" s="155"/>
      <c r="F177" s="155"/>
      <c r="G177" s="155"/>
      <c r="H177" s="156"/>
      <c r="I177" s="77">
        <v>0</v>
      </c>
      <c r="J177" s="105">
        <v>0</v>
      </c>
      <c r="K177" s="11">
        <f>ROUND(I177*J177,0)</f>
        <v>0</v>
      </c>
      <c r="L177" s="11">
        <f>ROUND(I177-K177,0)</f>
        <v>0</v>
      </c>
      <c r="M177" s="11">
        <f>K177+L177</f>
        <v>0</v>
      </c>
      <c r="N177" s="113"/>
      <c r="O177" s="113"/>
      <c r="P177" s="113"/>
      <c r="Q177" s="113"/>
      <c r="R177" s="113"/>
      <c r="S177" s="113"/>
      <c r="T177" s="113"/>
      <c r="U177" s="114"/>
    </row>
    <row r="178" spans="1:21" x14ac:dyDescent="0.3">
      <c r="A178" s="76" t="s">
        <v>11</v>
      </c>
      <c r="B178" s="154"/>
      <c r="C178" s="155"/>
      <c r="D178" s="155"/>
      <c r="E178" s="155"/>
      <c r="F178" s="155"/>
      <c r="G178" s="155"/>
      <c r="H178" s="156"/>
      <c r="I178" s="77">
        <v>0</v>
      </c>
      <c r="J178" s="105">
        <v>0</v>
      </c>
      <c r="K178" s="11">
        <f t="shared" ref="K178:K188" si="10">ROUND(I178*J178,0)</f>
        <v>0</v>
      </c>
      <c r="L178" s="11">
        <f>ROUND(I178-K178,0)</f>
        <v>0</v>
      </c>
      <c r="M178" s="11">
        <f t="shared" ref="M178:M187" si="11">K178+L178</f>
        <v>0</v>
      </c>
      <c r="N178" s="113"/>
      <c r="O178" s="113"/>
      <c r="P178" s="113"/>
      <c r="Q178" s="113"/>
      <c r="R178" s="113"/>
      <c r="S178" s="113"/>
      <c r="T178" s="113"/>
      <c r="U178" s="114"/>
    </row>
    <row r="179" spans="1:21" x14ac:dyDescent="0.3">
      <c r="A179" s="76" t="s">
        <v>12</v>
      </c>
      <c r="B179" s="154"/>
      <c r="C179" s="155"/>
      <c r="D179" s="155"/>
      <c r="E179" s="155"/>
      <c r="F179" s="155"/>
      <c r="G179" s="155"/>
      <c r="H179" s="156"/>
      <c r="I179" s="77">
        <v>0</v>
      </c>
      <c r="J179" s="105">
        <v>0</v>
      </c>
      <c r="K179" s="11">
        <f t="shared" si="10"/>
        <v>0</v>
      </c>
      <c r="L179" s="11">
        <f t="shared" ref="L179:L188" si="12">ROUND(I179-K179,0)</f>
        <v>0</v>
      </c>
      <c r="M179" s="11">
        <f t="shared" si="11"/>
        <v>0</v>
      </c>
      <c r="N179" s="113"/>
      <c r="O179" s="113"/>
      <c r="P179" s="113"/>
      <c r="Q179" s="113"/>
      <c r="R179" s="113"/>
      <c r="S179" s="113"/>
      <c r="T179" s="113"/>
      <c r="U179" s="114"/>
    </row>
    <row r="180" spans="1:21" x14ac:dyDescent="0.3">
      <c r="A180" s="76" t="s">
        <v>13</v>
      </c>
      <c r="B180" s="154"/>
      <c r="C180" s="155"/>
      <c r="D180" s="155"/>
      <c r="E180" s="155"/>
      <c r="F180" s="155"/>
      <c r="G180" s="155"/>
      <c r="H180" s="156"/>
      <c r="I180" s="77">
        <v>0</v>
      </c>
      <c r="J180" s="105">
        <v>0</v>
      </c>
      <c r="K180" s="11">
        <f t="shared" si="10"/>
        <v>0</v>
      </c>
      <c r="L180" s="11">
        <f t="shared" si="12"/>
        <v>0</v>
      </c>
      <c r="M180" s="11">
        <f t="shared" si="11"/>
        <v>0</v>
      </c>
      <c r="N180" s="113"/>
      <c r="O180" s="113"/>
      <c r="P180" s="113"/>
      <c r="Q180" s="113"/>
      <c r="R180" s="113"/>
      <c r="S180" s="113"/>
      <c r="T180" s="113"/>
      <c r="U180" s="114"/>
    </row>
    <row r="181" spans="1:21" x14ac:dyDescent="0.3">
      <c r="A181" s="76" t="s">
        <v>14</v>
      </c>
      <c r="B181" s="154"/>
      <c r="C181" s="155"/>
      <c r="D181" s="155"/>
      <c r="E181" s="155"/>
      <c r="F181" s="155"/>
      <c r="G181" s="155"/>
      <c r="H181" s="156"/>
      <c r="I181" s="77">
        <v>0</v>
      </c>
      <c r="J181" s="105">
        <v>0</v>
      </c>
      <c r="K181" s="11">
        <f t="shared" si="10"/>
        <v>0</v>
      </c>
      <c r="L181" s="11">
        <f t="shared" si="12"/>
        <v>0</v>
      </c>
      <c r="M181" s="11">
        <f t="shared" si="11"/>
        <v>0</v>
      </c>
      <c r="N181" s="113"/>
      <c r="O181" s="113"/>
      <c r="P181" s="113"/>
      <c r="Q181" s="113"/>
      <c r="R181" s="113"/>
      <c r="S181" s="113"/>
      <c r="T181" s="113"/>
      <c r="U181" s="114"/>
    </row>
    <row r="182" spans="1:21" x14ac:dyDescent="0.3">
      <c r="A182" s="76" t="s">
        <v>15</v>
      </c>
      <c r="B182" s="154"/>
      <c r="C182" s="155"/>
      <c r="D182" s="155"/>
      <c r="E182" s="155"/>
      <c r="F182" s="155"/>
      <c r="G182" s="155"/>
      <c r="H182" s="156"/>
      <c r="I182" s="77">
        <v>0</v>
      </c>
      <c r="J182" s="105">
        <v>0</v>
      </c>
      <c r="K182" s="11">
        <f t="shared" si="10"/>
        <v>0</v>
      </c>
      <c r="L182" s="11">
        <f t="shared" si="12"/>
        <v>0</v>
      </c>
      <c r="M182" s="11">
        <f t="shared" si="11"/>
        <v>0</v>
      </c>
      <c r="N182" s="113"/>
      <c r="O182" s="113"/>
      <c r="P182" s="113"/>
      <c r="Q182" s="113"/>
      <c r="R182" s="113"/>
      <c r="S182" s="113"/>
      <c r="T182" s="113"/>
      <c r="U182" s="114"/>
    </row>
    <row r="183" spans="1:21" x14ac:dyDescent="0.3">
      <c r="A183" s="76" t="s">
        <v>16</v>
      </c>
      <c r="B183" s="154"/>
      <c r="C183" s="155"/>
      <c r="D183" s="155"/>
      <c r="E183" s="155"/>
      <c r="F183" s="155"/>
      <c r="G183" s="155"/>
      <c r="H183" s="156"/>
      <c r="I183" s="77">
        <v>0</v>
      </c>
      <c r="J183" s="105">
        <v>0</v>
      </c>
      <c r="K183" s="11">
        <f t="shared" si="10"/>
        <v>0</v>
      </c>
      <c r="L183" s="11">
        <f t="shared" si="12"/>
        <v>0</v>
      </c>
      <c r="M183" s="11">
        <f t="shared" si="11"/>
        <v>0</v>
      </c>
      <c r="N183" s="113"/>
      <c r="O183" s="113"/>
      <c r="P183" s="113"/>
      <c r="Q183" s="113"/>
      <c r="R183" s="113"/>
      <c r="S183" s="113"/>
      <c r="T183" s="113"/>
      <c r="U183" s="114"/>
    </row>
    <row r="184" spans="1:21" x14ac:dyDescent="0.3">
      <c r="A184" s="76" t="s">
        <v>17</v>
      </c>
      <c r="B184" s="154"/>
      <c r="C184" s="155"/>
      <c r="D184" s="155"/>
      <c r="E184" s="155"/>
      <c r="F184" s="155"/>
      <c r="G184" s="155"/>
      <c r="H184" s="156"/>
      <c r="I184" s="77">
        <v>0</v>
      </c>
      <c r="J184" s="105">
        <v>0</v>
      </c>
      <c r="K184" s="11">
        <f t="shared" si="10"/>
        <v>0</v>
      </c>
      <c r="L184" s="11">
        <f t="shared" si="12"/>
        <v>0</v>
      </c>
      <c r="M184" s="11">
        <f t="shared" si="11"/>
        <v>0</v>
      </c>
      <c r="N184" s="113"/>
      <c r="O184" s="113"/>
      <c r="P184" s="113"/>
      <c r="Q184" s="113"/>
      <c r="R184" s="113"/>
      <c r="S184" s="113"/>
      <c r="T184" s="113"/>
      <c r="U184" s="114"/>
    </row>
    <row r="185" spans="1:21" x14ac:dyDescent="0.3">
      <c r="A185" s="76" t="s">
        <v>18</v>
      </c>
      <c r="B185" s="154"/>
      <c r="C185" s="155"/>
      <c r="D185" s="155"/>
      <c r="E185" s="155"/>
      <c r="F185" s="155"/>
      <c r="G185" s="155"/>
      <c r="H185" s="156"/>
      <c r="I185" s="77">
        <v>0</v>
      </c>
      <c r="J185" s="105">
        <v>0</v>
      </c>
      <c r="K185" s="11">
        <f t="shared" si="10"/>
        <v>0</v>
      </c>
      <c r="L185" s="11">
        <f t="shared" si="12"/>
        <v>0</v>
      </c>
      <c r="M185" s="11">
        <f t="shared" si="11"/>
        <v>0</v>
      </c>
      <c r="N185" s="113"/>
      <c r="O185" s="113"/>
      <c r="P185" s="113"/>
      <c r="Q185" s="113"/>
      <c r="R185" s="113"/>
      <c r="S185" s="113"/>
      <c r="T185" s="113"/>
      <c r="U185" s="114"/>
    </row>
    <row r="186" spans="1:21" x14ac:dyDescent="0.3">
      <c r="A186" s="76" t="s">
        <v>19</v>
      </c>
      <c r="B186" s="154"/>
      <c r="C186" s="155"/>
      <c r="D186" s="155"/>
      <c r="E186" s="155"/>
      <c r="F186" s="155"/>
      <c r="G186" s="155"/>
      <c r="H186" s="156"/>
      <c r="I186" s="77">
        <v>0</v>
      </c>
      <c r="J186" s="105">
        <v>0</v>
      </c>
      <c r="K186" s="11">
        <f t="shared" si="10"/>
        <v>0</v>
      </c>
      <c r="L186" s="11">
        <f t="shared" si="12"/>
        <v>0</v>
      </c>
      <c r="M186" s="11">
        <f t="shared" si="11"/>
        <v>0</v>
      </c>
      <c r="N186" s="113"/>
      <c r="O186" s="113"/>
      <c r="P186" s="113"/>
      <c r="Q186" s="113"/>
      <c r="R186" s="113"/>
      <c r="S186" s="113"/>
      <c r="T186" s="113"/>
      <c r="U186" s="114"/>
    </row>
    <row r="187" spans="1:21" x14ac:dyDescent="0.3">
      <c r="A187" s="76" t="s">
        <v>20</v>
      </c>
      <c r="B187" s="154"/>
      <c r="C187" s="155"/>
      <c r="D187" s="155"/>
      <c r="E187" s="155"/>
      <c r="F187" s="155"/>
      <c r="G187" s="155"/>
      <c r="H187" s="156"/>
      <c r="I187" s="77">
        <v>0</v>
      </c>
      <c r="J187" s="105">
        <v>0</v>
      </c>
      <c r="K187" s="11">
        <f t="shared" si="10"/>
        <v>0</v>
      </c>
      <c r="L187" s="11">
        <f>ROUND(I187-K187,0)</f>
        <v>0</v>
      </c>
      <c r="M187" s="11">
        <f t="shared" si="11"/>
        <v>0</v>
      </c>
      <c r="N187" s="113"/>
      <c r="O187" s="113"/>
      <c r="P187" s="113"/>
      <c r="Q187" s="113"/>
      <c r="R187" s="113"/>
      <c r="S187" s="113"/>
      <c r="T187" s="113"/>
      <c r="U187" s="114"/>
    </row>
    <row r="188" spans="1:21" x14ac:dyDescent="0.3">
      <c r="A188" s="76" t="s">
        <v>21</v>
      </c>
      <c r="B188" s="154"/>
      <c r="C188" s="155"/>
      <c r="D188" s="155"/>
      <c r="E188" s="155"/>
      <c r="F188" s="155"/>
      <c r="G188" s="155"/>
      <c r="H188" s="156"/>
      <c r="I188" s="77">
        <v>0</v>
      </c>
      <c r="J188" s="105">
        <v>0</v>
      </c>
      <c r="K188" s="11">
        <f t="shared" si="10"/>
        <v>0</v>
      </c>
      <c r="L188" s="11">
        <f t="shared" si="12"/>
        <v>0</v>
      </c>
      <c r="M188" s="11">
        <f>K188+L188</f>
        <v>0</v>
      </c>
      <c r="N188" s="113"/>
      <c r="O188" s="113"/>
      <c r="P188" s="113"/>
      <c r="Q188" s="113"/>
      <c r="R188" s="113"/>
      <c r="S188" s="113"/>
      <c r="T188" s="113"/>
      <c r="U188" s="114"/>
    </row>
    <row r="189" spans="1:21" x14ac:dyDescent="0.3">
      <c r="A189" s="1"/>
      <c r="B189" s="1"/>
      <c r="C189" s="1"/>
      <c r="D189" s="21"/>
      <c r="E189" s="1"/>
      <c r="F189" s="1"/>
      <c r="G189" s="1"/>
      <c r="H189" s="1"/>
      <c r="I189" s="1"/>
      <c r="J189" s="1"/>
      <c r="K189" s="20"/>
      <c r="N189" s="113"/>
      <c r="O189" s="113"/>
      <c r="P189" s="113"/>
      <c r="Q189" s="113"/>
      <c r="R189" s="113"/>
      <c r="S189" s="113"/>
      <c r="T189" s="113"/>
      <c r="U189" s="114"/>
    </row>
    <row r="190" spans="1:21" x14ac:dyDescent="0.3">
      <c r="A190" s="1"/>
      <c r="B190" s="19" t="s">
        <v>36</v>
      </c>
      <c r="C190" s="1"/>
      <c r="D190" s="21"/>
      <c r="E190" s="1"/>
      <c r="F190" s="1"/>
      <c r="G190" s="1"/>
      <c r="H190" s="1"/>
      <c r="I190" s="1"/>
      <c r="J190" s="1"/>
      <c r="K190" s="20"/>
      <c r="N190" s="113"/>
      <c r="O190" s="113"/>
      <c r="P190" s="113"/>
      <c r="Q190" s="113"/>
      <c r="R190" s="113"/>
      <c r="S190" s="113"/>
      <c r="T190" s="113"/>
      <c r="U190" s="114"/>
    </row>
    <row r="191" spans="1:21" ht="39.6" x14ac:dyDescent="0.3">
      <c r="B191" s="166" t="s">
        <v>34</v>
      </c>
      <c r="C191" s="167"/>
      <c r="D191" s="167"/>
      <c r="E191" s="167"/>
      <c r="F191" s="167"/>
      <c r="G191" s="167"/>
      <c r="H191" s="168"/>
      <c r="I191" s="15" t="s">
        <v>35</v>
      </c>
      <c r="J191" s="15" t="s">
        <v>120</v>
      </c>
      <c r="K191" s="15" t="s">
        <v>29</v>
      </c>
      <c r="L191" s="15" t="s">
        <v>30</v>
      </c>
      <c r="M191" s="16" t="s">
        <v>9</v>
      </c>
      <c r="N191" s="113"/>
      <c r="O191" s="113"/>
      <c r="P191" s="113"/>
      <c r="Q191" s="113"/>
      <c r="R191" s="113"/>
      <c r="S191" s="113"/>
      <c r="T191" s="113"/>
      <c r="U191" s="114"/>
    </row>
    <row r="192" spans="1:21" x14ac:dyDescent="0.3">
      <c r="A192" s="76" t="s">
        <v>10</v>
      </c>
      <c r="B192" s="154"/>
      <c r="C192" s="155"/>
      <c r="D192" s="155"/>
      <c r="E192" s="155"/>
      <c r="F192" s="155"/>
      <c r="G192" s="155"/>
      <c r="H192" s="156"/>
      <c r="I192" s="77">
        <v>0</v>
      </c>
      <c r="J192" s="105">
        <v>1</v>
      </c>
      <c r="K192" s="11">
        <f>ROUND(I192*$H$173*J192,0)</f>
        <v>0</v>
      </c>
      <c r="L192" s="11">
        <f>ROUND((I192*$H$173)-K192,0)</f>
        <v>0</v>
      </c>
      <c r="M192" s="11">
        <f>K192+L192</f>
        <v>0</v>
      </c>
      <c r="N192" s="113"/>
      <c r="O192" s="113"/>
      <c r="P192" s="113"/>
      <c r="Q192" s="113"/>
      <c r="R192" s="113"/>
      <c r="S192" s="113"/>
      <c r="T192" s="113"/>
      <c r="U192" s="114"/>
    </row>
    <row r="193" spans="1:21" x14ac:dyDescent="0.3">
      <c r="A193" s="76" t="s">
        <v>11</v>
      </c>
      <c r="B193" s="154"/>
      <c r="C193" s="155"/>
      <c r="D193" s="155"/>
      <c r="E193" s="155"/>
      <c r="F193" s="155"/>
      <c r="G193" s="155"/>
      <c r="H193" s="156"/>
      <c r="I193" s="77">
        <v>0</v>
      </c>
      <c r="J193" s="105">
        <v>1</v>
      </c>
      <c r="K193" s="11">
        <f t="shared" ref="K193:K199" si="13">ROUND(I193*$H$173*J193,0)</f>
        <v>0</v>
      </c>
      <c r="L193" s="11">
        <f t="shared" ref="L193:L199" si="14">ROUND((I193*$H$173)-K193,0)</f>
        <v>0</v>
      </c>
      <c r="M193" s="11">
        <f t="shared" ref="M193:M199" si="15">K193+L193</f>
        <v>0</v>
      </c>
      <c r="N193" s="113"/>
      <c r="O193" s="113"/>
      <c r="P193" s="113"/>
      <c r="Q193" s="113"/>
      <c r="R193" s="113"/>
      <c r="S193" s="113"/>
      <c r="T193" s="113"/>
      <c r="U193" s="114"/>
    </row>
    <row r="194" spans="1:21" x14ac:dyDescent="0.3">
      <c r="A194" s="76" t="s">
        <v>12</v>
      </c>
      <c r="B194" s="154"/>
      <c r="C194" s="155"/>
      <c r="D194" s="155"/>
      <c r="E194" s="155"/>
      <c r="F194" s="155"/>
      <c r="G194" s="155"/>
      <c r="H194" s="156"/>
      <c r="I194" s="77">
        <v>0</v>
      </c>
      <c r="J194" s="105">
        <v>0</v>
      </c>
      <c r="K194" s="11">
        <f t="shared" si="13"/>
        <v>0</v>
      </c>
      <c r="L194" s="11">
        <f t="shared" si="14"/>
        <v>0</v>
      </c>
      <c r="M194" s="11">
        <f t="shared" si="15"/>
        <v>0</v>
      </c>
      <c r="N194" s="113"/>
      <c r="O194" s="113"/>
      <c r="P194" s="113"/>
      <c r="Q194" s="113"/>
      <c r="R194" s="113"/>
      <c r="S194" s="113"/>
      <c r="T194" s="113"/>
      <c r="U194" s="114"/>
    </row>
    <row r="195" spans="1:21" x14ac:dyDescent="0.3">
      <c r="A195" s="76" t="s">
        <v>13</v>
      </c>
      <c r="B195" s="154"/>
      <c r="C195" s="155"/>
      <c r="D195" s="155"/>
      <c r="E195" s="155"/>
      <c r="F195" s="155"/>
      <c r="G195" s="155"/>
      <c r="H195" s="156"/>
      <c r="I195" s="77">
        <v>0</v>
      </c>
      <c r="J195" s="105">
        <v>0</v>
      </c>
      <c r="K195" s="11">
        <f t="shared" si="13"/>
        <v>0</v>
      </c>
      <c r="L195" s="11">
        <f t="shared" si="14"/>
        <v>0</v>
      </c>
      <c r="M195" s="11">
        <f t="shared" si="15"/>
        <v>0</v>
      </c>
      <c r="N195" s="113"/>
      <c r="O195" s="113"/>
      <c r="P195" s="113"/>
      <c r="Q195" s="113"/>
      <c r="R195" s="113"/>
      <c r="S195" s="113"/>
      <c r="T195" s="113"/>
      <c r="U195" s="114"/>
    </row>
    <row r="196" spans="1:21" x14ac:dyDescent="0.3">
      <c r="A196" s="76" t="s">
        <v>14</v>
      </c>
      <c r="B196" s="154"/>
      <c r="C196" s="155"/>
      <c r="D196" s="155"/>
      <c r="E196" s="155"/>
      <c r="F196" s="155"/>
      <c r="G196" s="155"/>
      <c r="H196" s="156"/>
      <c r="I196" s="77">
        <v>0</v>
      </c>
      <c r="J196" s="105">
        <v>0</v>
      </c>
      <c r="K196" s="11">
        <f t="shared" si="13"/>
        <v>0</v>
      </c>
      <c r="L196" s="11">
        <f t="shared" si="14"/>
        <v>0</v>
      </c>
      <c r="M196" s="11">
        <f t="shared" si="15"/>
        <v>0</v>
      </c>
      <c r="N196" s="113"/>
      <c r="O196" s="113"/>
      <c r="P196" s="113"/>
      <c r="Q196" s="113"/>
      <c r="R196" s="113"/>
      <c r="S196" s="113"/>
      <c r="T196" s="113"/>
      <c r="U196" s="114"/>
    </row>
    <row r="197" spans="1:21" x14ac:dyDescent="0.3">
      <c r="A197" s="76" t="s">
        <v>15</v>
      </c>
      <c r="B197" s="154"/>
      <c r="C197" s="155"/>
      <c r="D197" s="155"/>
      <c r="E197" s="155"/>
      <c r="F197" s="155"/>
      <c r="G197" s="155"/>
      <c r="H197" s="156"/>
      <c r="I197" s="77">
        <v>0</v>
      </c>
      <c r="J197" s="105">
        <v>0</v>
      </c>
      <c r="K197" s="11">
        <f t="shared" si="13"/>
        <v>0</v>
      </c>
      <c r="L197" s="11">
        <f t="shared" si="14"/>
        <v>0</v>
      </c>
      <c r="M197" s="11">
        <f t="shared" si="15"/>
        <v>0</v>
      </c>
      <c r="N197" s="113"/>
      <c r="O197" s="113"/>
      <c r="P197" s="113"/>
      <c r="Q197" s="113"/>
      <c r="R197" s="113"/>
      <c r="S197" s="113"/>
      <c r="T197" s="113"/>
      <c r="U197" s="114"/>
    </row>
    <row r="198" spans="1:21" x14ac:dyDescent="0.3">
      <c r="A198" s="76" t="s">
        <v>16</v>
      </c>
      <c r="B198" s="154"/>
      <c r="C198" s="155"/>
      <c r="D198" s="155"/>
      <c r="E198" s="155"/>
      <c r="F198" s="155"/>
      <c r="G198" s="155"/>
      <c r="H198" s="156"/>
      <c r="I198" s="77">
        <v>0</v>
      </c>
      <c r="J198" s="105">
        <v>0</v>
      </c>
      <c r="K198" s="11">
        <f t="shared" si="13"/>
        <v>0</v>
      </c>
      <c r="L198" s="11">
        <f t="shared" si="14"/>
        <v>0</v>
      </c>
      <c r="M198" s="11">
        <f t="shared" si="15"/>
        <v>0</v>
      </c>
      <c r="N198" s="113"/>
      <c r="O198" s="113"/>
      <c r="P198" s="113"/>
      <c r="Q198" s="113"/>
      <c r="R198" s="113"/>
      <c r="S198" s="113"/>
      <c r="T198" s="113"/>
      <c r="U198" s="114"/>
    </row>
    <row r="199" spans="1:21" x14ac:dyDescent="0.3">
      <c r="A199" s="85" t="s">
        <v>17</v>
      </c>
      <c r="B199" s="173"/>
      <c r="C199" s="174"/>
      <c r="D199" s="174"/>
      <c r="E199" s="174"/>
      <c r="F199" s="174"/>
      <c r="G199" s="174"/>
      <c r="H199" s="175"/>
      <c r="I199" s="86">
        <v>0</v>
      </c>
      <c r="J199" s="106">
        <v>0</v>
      </c>
      <c r="K199" s="11">
        <f t="shared" si="13"/>
        <v>0</v>
      </c>
      <c r="L199" s="11">
        <f t="shared" si="14"/>
        <v>0</v>
      </c>
      <c r="M199" s="87">
        <f t="shared" si="15"/>
        <v>0</v>
      </c>
      <c r="N199" s="113"/>
      <c r="O199" s="113"/>
      <c r="P199" s="113"/>
      <c r="Q199" s="113"/>
      <c r="R199" s="113"/>
      <c r="S199" s="113"/>
      <c r="T199" s="113"/>
      <c r="U199" s="114"/>
    </row>
    <row r="200" spans="1:21" x14ac:dyDescent="0.3">
      <c r="A200" s="90"/>
      <c r="B200" s="171"/>
      <c r="C200" s="172"/>
      <c r="D200" s="172"/>
      <c r="E200" s="172"/>
      <c r="F200" s="172"/>
      <c r="G200" s="172"/>
      <c r="H200" s="172"/>
      <c r="I200" s="91"/>
      <c r="J200" s="107"/>
      <c r="K200" s="92"/>
      <c r="L200" s="92"/>
      <c r="M200" s="92"/>
      <c r="N200" s="113"/>
      <c r="O200" s="113"/>
      <c r="P200" s="113"/>
      <c r="Q200" s="113"/>
      <c r="R200" s="113"/>
      <c r="S200" s="113"/>
      <c r="T200" s="113"/>
      <c r="U200" s="114"/>
    </row>
    <row r="201" spans="1:21" x14ac:dyDescent="0.3">
      <c r="A201" s="93"/>
      <c r="B201" s="97" t="s">
        <v>92</v>
      </c>
      <c r="C201" s="96"/>
      <c r="D201" s="96"/>
      <c r="E201" s="96"/>
      <c r="F201" s="96"/>
      <c r="G201" s="96"/>
      <c r="H201" s="96"/>
      <c r="I201" s="94"/>
      <c r="J201" s="108"/>
      <c r="K201" s="95"/>
      <c r="L201" s="95"/>
      <c r="M201" s="95"/>
      <c r="N201" s="113"/>
      <c r="O201" s="113"/>
      <c r="P201" s="113"/>
      <c r="Q201" s="113"/>
      <c r="R201" s="113"/>
      <c r="S201" s="113"/>
      <c r="T201" s="113"/>
      <c r="U201" s="114"/>
    </row>
    <row r="202" spans="1:21" x14ac:dyDescent="0.3">
      <c r="A202" s="98" t="s">
        <v>10</v>
      </c>
      <c r="B202" s="182"/>
      <c r="C202" s="183"/>
      <c r="D202" s="183"/>
      <c r="E202" s="183"/>
      <c r="F202" s="183"/>
      <c r="G202" s="183"/>
      <c r="H202" s="184"/>
      <c r="I202" s="88">
        <v>0</v>
      </c>
      <c r="J202" s="109">
        <v>0</v>
      </c>
      <c r="K202" s="89">
        <f>ROUND($I$202*$H$173*J202,0)</f>
        <v>0</v>
      </c>
      <c r="L202" s="89">
        <f>ROUND((I202*$H$173)-K202,0)</f>
        <v>0</v>
      </c>
      <c r="M202" s="89">
        <f>K202+L202</f>
        <v>0</v>
      </c>
      <c r="N202" s="113"/>
      <c r="O202" s="113"/>
      <c r="P202" s="113"/>
      <c r="Q202" s="113"/>
      <c r="R202" s="113"/>
      <c r="S202" s="113"/>
      <c r="T202" s="113"/>
      <c r="U202" s="114"/>
    </row>
    <row r="203" spans="1:21" x14ac:dyDescent="0.3">
      <c r="A203" s="80" t="s">
        <v>11</v>
      </c>
      <c r="B203" s="154"/>
      <c r="C203" s="155"/>
      <c r="D203" s="155"/>
      <c r="E203" s="155"/>
      <c r="F203" s="155"/>
      <c r="G203" s="155"/>
      <c r="H203" s="156"/>
      <c r="I203" s="77">
        <v>0</v>
      </c>
      <c r="J203" s="105">
        <v>0</v>
      </c>
      <c r="K203" s="89">
        <f>ROUND($I$203*$H$173*J203,0)</f>
        <v>0</v>
      </c>
      <c r="L203" s="89">
        <f>ROUND((I203*$H$173)-K203,0)</f>
        <v>0</v>
      </c>
      <c r="M203" s="11">
        <f>K203+L203</f>
        <v>0</v>
      </c>
      <c r="N203" s="113"/>
      <c r="O203" s="113"/>
      <c r="P203" s="113"/>
      <c r="Q203" s="113"/>
      <c r="R203" s="113"/>
      <c r="S203" s="113"/>
      <c r="T203" s="113"/>
      <c r="U203" s="114"/>
    </row>
    <row r="204" spans="1:21" x14ac:dyDescent="0.3">
      <c r="A204" s="1"/>
      <c r="B204" s="1"/>
      <c r="C204" s="1"/>
      <c r="D204" s="21"/>
      <c r="E204" s="1"/>
      <c r="F204" s="1"/>
      <c r="G204" s="1"/>
      <c r="H204" s="1"/>
      <c r="I204" s="1"/>
      <c r="J204" s="1"/>
      <c r="K204" s="20"/>
      <c r="N204" s="113"/>
      <c r="O204" s="113"/>
      <c r="P204" s="113"/>
      <c r="Q204" s="113"/>
      <c r="R204" s="113"/>
      <c r="S204" s="113"/>
      <c r="T204" s="113"/>
      <c r="U204" s="114"/>
    </row>
    <row r="205" spans="1:21" x14ac:dyDescent="0.3">
      <c r="A205" s="1"/>
      <c r="B205" s="1"/>
      <c r="C205" s="1"/>
      <c r="D205" s="21"/>
      <c r="E205" s="1"/>
      <c r="F205" s="1"/>
      <c r="G205" s="1"/>
      <c r="H205" s="1"/>
      <c r="I205" s="1"/>
      <c r="J205" s="1"/>
      <c r="K205" s="15" t="s">
        <v>29</v>
      </c>
      <c r="L205" s="15" t="s">
        <v>30</v>
      </c>
      <c r="M205" s="16" t="s">
        <v>9</v>
      </c>
      <c r="N205" s="113"/>
      <c r="O205" s="113"/>
      <c r="P205" s="113"/>
      <c r="Q205" s="113"/>
      <c r="R205" s="113"/>
      <c r="S205" s="113"/>
      <c r="T205" s="113"/>
      <c r="U205" s="114"/>
    </row>
    <row r="206" spans="1:21" x14ac:dyDescent="0.3">
      <c r="A206" s="18"/>
      <c r="B206" s="176" t="s">
        <v>93</v>
      </c>
      <c r="C206" s="176"/>
      <c r="D206" s="176"/>
      <c r="E206" s="176"/>
      <c r="F206" s="176"/>
      <c r="G206" s="176"/>
      <c r="H206" s="176"/>
      <c r="I206" s="176"/>
      <c r="J206" s="177"/>
      <c r="K206" s="37">
        <f>SUM(K192:K199,K177:K188)</f>
        <v>0</v>
      </c>
      <c r="L206" s="37">
        <f>SUM(L192:L199,L177:L188)</f>
        <v>0</v>
      </c>
      <c r="M206" s="37">
        <f>SUM(M192:M199,M177:M188)</f>
        <v>0</v>
      </c>
      <c r="N206" s="113"/>
      <c r="O206" s="113"/>
      <c r="P206" s="113"/>
      <c r="Q206" s="113"/>
      <c r="R206" s="113"/>
      <c r="S206" s="113"/>
      <c r="T206" s="113"/>
      <c r="U206" s="114"/>
    </row>
    <row r="207" spans="1:21" x14ac:dyDescent="0.3">
      <c r="A207" s="18"/>
      <c r="B207" s="176" t="s">
        <v>44</v>
      </c>
      <c r="C207" s="176"/>
      <c r="D207" s="176"/>
      <c r="E207" s="176"/>
      <c r="F207" s="176"/>
      <c r="G207" s="176"/>
      <c r="H207" s="176"/>
      <c r="I207" s="176"/>
      <c r="J207" s="177"/>
      <c r="K207" s="37">
        <f>SUM(K192:K203,K177:K188)</f>
        <v>0</v>
      </c>
      <c r="L207" s="37">
        <f>SUM(L192:L203,L177:L188)</f>
        <v>0</v>
      </c>
      <c r="M207" s="37">
        <f>SUM(M192:M203,M177:M188)</f>
        <v>0</v>
      </c>
      <c r="N207" s="113"/>
      <c r="O207" s="113"/>
      <c r="P207" s="113"/>
      <c r="Q207" s="113"/>
      <c r="R207" s="113"/>
      <c r="S207" s="113"/>
      <c r="T207" s="113"/>
      <c r="U207" s="114"/>
    </row>
    <row r="208" spans="1:21" x14ac:dyDescent="0.3">
      <c r="N208" s="113"/>
      <c r="O208" s="113"/>
      <c r="P208" s="113"/>
      <c r="Q208" s="113"/>
      <c r="R208" s="113"/>
      <c r="S208" s="113"/>
      <c r="T208" s="113"/>
      <c r="U208" s="114"/>
    </row>
    <row r="209" spans="1:21" ht="15" thickBot="1" x14ac:dyDescent="0.35">
      <c r="A209" s="62"/>
      <c r="B209" s="64" t="s">
        <v>130</v>
      </c>
      <c r="C209" s="63"/>
      <c r="D209" s="63"/>
      <c r="E209" s="63"/>
      <c r="F209" s="63"/>
      <c r="G209" s="63"/>
      <c r="H209" s="63"/>
      <c r="I209" s="63"/>
      <c r="J209" s="63"/>
      <c r="K209" s="61"/>
      <c r="L209" s="61"/>
      <c r="M209" s="61"/>
      <c r="N209" s="113"/>
      <c r="O209" s="113"/>
      <c r="P209" s="113"/>
      <c r="Q209" s="113"/>
      <c r="R209" s="113"/>
      <c r="S209" s="113"/>
      <c r="T209" s="113"/>
      <c r="U209" s="114"/>
    </row>
    <row r="210" spans="1:21" ht="15" hidden="1" thickTop="1" x14ac:dyDescent="0.3">
      <c r="A210" s="1"/>
      <c r="B210" s="19"/>
      <c r="C210" s="1"/>
      <c r="D210" s="1"/>
      <c r="E210" s="1"/>
      <c r="F210" s="1"/>
      <c r="G210" s="1"/>
      <c r="H210" s="1"/>
      <c r="I210" s="1"/>
      <c r="J210" s="1"/>
      <c r="K210" s="23"/>
      <c r="N210" s="113"/>
      <c r="O210" s="113"/>
      <c r="P210" s="113"/>
      <c r="Q210" s="113"/>
      <c r="R210" s="113"/>
      <c r="S210" s="113"/>
      <c r="T210" s="113"/>
      <c r="U210" s="114"/>
    </row>
    <row r="211" spans="1:21" ht="15" hidden="1" thickTop="1" x14ac:dyDescent="0.3">
      <c r="A211" s="1"/>
      <c r="B211" s="160" t="s">
        <v>32</v>
      </c>
      <c r="C211" s="161"/>
      <c r="D211" s="161"/>
      <c r="E211" s="161"/>
      <c r="F211" s="161"/>
      <c r="G211" s="161"/>
      <c r="H211" s="38">
        <f>G14</f>
        <v>0</v>
      </c>
      <c r="I211" s="38"/>
      <c r="J211" s="1"/>
      <c r="K211" s="20"/>
      <c r="N211" s="113"/>
      <c r="O211" s="113"/>
      <c r="P211" s="113"/>
      <c r="Q211" s="113"/>
      <c r="R211" s="113"/>
      <c r="S211" s="113"/>
      <c r="T211" s="113"/>
      <c r="U211" s="114"/>
    </row>
    <row r="212" spans="1:21" ht="15" hidden="1" thickTop="1" x14ac:dyDescent="0.3">
      <c r="A212" s="1"/>
      <c r="B212" s="1"/>
      <c r="C212" s="1"/>
      <c r="D212" s="21"/>
      <c r="E212" s="1"/>
      <c r="F212" s="1"/>
      <c r="G212" s="1"/>
      <c r="H212" s="1"/>
      <c r="I212" s="1"/>
      <c r="J212" s="1"/>
      <c r="K212" s="20"/>
      <c r="N212" s="113"/>
      <c r="O212" s="113"/>
      <c r="P212" s="113"/>
      <c r="Q212" s="113"/>
      <c r="R212" s="113"/>
      <c r="S212" s="113"/>
      <c r="T212" s="113"/>
      <c r="U212" s="114"/>
    </row>
    <row r="213" spans="1:21" ht="15" hidden="1" thickTop="1" x14ac:dyDescent="0.3">
      <c r="A213" s="1"/>
      <c r="B213" s="19" t="s">
        <v>33</v>
      </c>
      <c r="C213" s="1"/>
      <c r="D213" s="21"/>
      <c r="E213" s="1"/>
      <c r="F213" s="1"/>
      <c r="G213" s="1"/>
      <c r="H213" s="1"/>
      <c r="I213" s="1"/>
      <c r="J213" s="1"/>
      <c r="K213" s="20"/>
      <c r="N213" s="113"/>
      <c r="O213" s="113"/>
      <c r="P213" s="113"/>
      <c r="Q213" s="113"/>
      <c r="R213" s="113"/>
      <c r="S213" s="113"/>
      <c r="T213" s="113"/>
      <c r="U213" s="114"/>
    </row>
    <row r="214" spans="1:21" ht="40.200000000000003" hidden="1" thickTop="1" x14ac:dyDescent="0.3">
      <c r="B214" s="166" t="s">
        <v>34</v>
      </c>
      <c r="C214" s="169"/>
      <c r="D214" s="169"/>
      <c r="E214" s="169"/>
      <c r="F214" s="169"/>
      <c r="G214" s="169"/>
      <c r="H214" s="170"/>
      <c r="I214" s="15" t="s">
        <v>37</v>
      </c>
      <c r="J214" s="15" t="s">
        <v>120</v>
      </c>
      <c r="K214" s="15" t="s">
        <v>29</v>
      </c>
      <c r="L214" s="15" t="s">
        <v>30</v>
      </c>
      <c r="M214" s="16" t="s">
        <v>9</v>
      </c>
      <c r="N214" s="113"/>
      <c r="O214" s="113"/>
      <c r="P214" s="113"/>
      <c r="Q214" s="113"/>
      <c r="R214" s="113"/>
      <c r="S214" s="113"/>
      <c r="T214" s="113"/>
      <c r="U214" s="114"/>
    </row>
    <row r="215" spans="1:21" ht="15" hidden="1" thickTop="1" x14ac:dyDescent="0.3">
      <c r="A215" s="76" t="s">
        <v>10</v>
      </c>
      <c r="B215" s="154"/>
      <c r="C215" s="155"/>
      <c r="D215" s="155"/>
      <c r="E215" s="155"/>
      <c r="F215" s="155"/>
      <c r="G215" s="155"/>
      <c r="H215" s="156"/>
      <c r="I215" s="77">
        <v>0</v>
      </c>
      <c r="J215" s="105">
        <v>0</v>
      </c>
      <c r="K215" s="11">
        <f>ROUND(I215*J215,0)</f>
        <v>0</v>
      </c>
      <c r="L215" s="11">
        <f>ROUND(I215-K215,0)</f>
        <v>0</v>
      </c>
      <c r="M215" s="11">
        <f>K215+L215</f>
        <v>0</v>
      </c>
      <c r="N215" s="113"/>
      <c r="O215" s="113"/>
      <c r="P215" s="113"/>
      <c r="Q215" s="113"/>
      <c r="R215" s="113"/>
      <c r="S215" s="113"/>
      <c r="T215" s="113"/>
      <c r="U215" s="114"/>
    </row>
    <row r="216" spans="1:21" ht="15" hidden="1" thickTop="1" x14ac:dyDescent="0.3">
      <c r="A216" s="76" t="s">
        <v>11</v>
      </c>
      <c r="B216" s="154"/>
      <c r="C216" s="155"/>
      <c r="D216" s="155"/>
      <c r="E216" s="155"/>
      <c r="F216" s="155"/>
      <c r="G216" s="155"/>
      <c r="H216" s="156"/>
      <c r="I216" s="77">
        <v>0</v>
      </c>
      <c r="J216" s="105">
        <v>0</v>
      </c>
      <c r="K216" s="11">
        <f>ROUND(I216*J216,0)</f>
        <v>0</v>
      </c>
      <c r="L216" s="11">
        <f>ROUND(I216-K216,0)</f>
        <v>0</v>
      </c>
      <c r="M216" s="11">
        <f t="shared" ref="M216:M223" si="16">K216+L216</f>
        <v>0</v>
      </c>
      <c r="N216" s="113"/>
      <c r="O216" s="113"/>
      <c r="P216" s="113"/>
      <c r="Q216" s="113"/>
      <c r="R216" s="113"/>
      <c r="S216" s="113"/>
      <c r="T216" s="113"/>
      <c r="U216" s="114"/>
    </row>
    <row r="217" spans="1:21" ht="15" hidden="1" thickTop="1" x14ac:dyDescent="0.3">
      <c r="A217" s="76" t="s">
        <v>12</v>
      </c>
      <c r="B217" s="154"/>
      <c r="C217" s="155"/>
      <c r="D217" s="155"/>
      <c r="E217" s="155"/>
      <c r="F217" s="155"/>
      <c r="G217" s="155"/>
      <c r="H217" s="156"/>
      <c r="I217" s="77">
        <v>0</v>
      </c>
      <c r="J217" s="105">
        <v>0</v>
      </c>
      <c r="K217" s="11">
        <f>ROUND(I217*J217,0)</f>
        <v>0</v>
      </c>
      <c r="L217" s="11">
        <f t="shared" ref="L217:L222" si="17">ROUND(I217-K217,0)</f>
        <v>0</v>
      </c>
      <c r="M217" s="11">
        <f t="shared" si="16"/>
        <v>0</v>
      </c>
      <c r="N217" s="113"/>
      <c r="O217" s="113"/>
      <c r="P217" s="113"/>
      <c r="Q217" s="113"/>
      <c r="R217" s="113"/>
      <c r="S217" s="113"/>
      <c r="T217" s="113"/>
      <c r="U217" s="114"/>
    </row>
    <row r="218" spans="1:21" ht="15" hidden="1" thickTop="1" x14ac:dyDescent="0.3">
      <c r="A218" s="76" t="s">
        <v>13</v>
      </c>
      <c r="B218" s="154"/>
      <c r="C218" s="155"/>
      <c r="D218" s="155"/>
      <c r="E218" s="155"/>
      <c r="F218" s="155"/>
      <c r="G218" s="155"/>
      <c r="H218" s="156"/>
      <c r="I218" s="77">
        <v>0</v>
      </c>
      <c r="J218" s="105">
        <v>0</v>
      </c>
      <c r="K218" s="11">
        <f t="shared" ref="K218:K223" si="18">ROUND(I218*J218,0)</f>
        <v>0</v>
      </c>
      <c r="L218" s="11">
        <f t="shared" si="17"/>
        <v>0</v>
      </c>
      <c r="M218" s="11">
        <f t="shared" si="16"/>
        <v>0</v>
      </c>
      <c r="N218" s="113"/>
      <c r="O218" s="113"/>
      <c r="P218" s="113"/>
      <c r="Q218" s="113"/>
      <c r="R218" s="113"/>
      <c r="S218" s="113"/>
      <c r="T218" s="113"/>
      <c r="U218" s="114"/>
    </row>
    <row r="219" spans="1:21" ht="15" hidden="1" thickTop="1" x14ac:dyDescent="0.3">
      <c r="A219" s="76" t="s">
        <v>14</v>
      </c>
      <c r="B219" s="154"/>
      <c r="C219" s="155"/>
      <c r="D219" s="155"/>
      <c r="E219" s="155"/>
      <c r="F219" s="155"/>
      <c r="G219" s="155"/>
      <c r="H219" s="156"/>
      <c r="I219" s="77">
        <v>0</v>
      </c>
      <c r="J219" s="105">
        <v>0</v>
      </c>
      <c r="K219" s="11">
        <f t="shared" si="18"/>
        <v>0</v>
      </c>
      <c r="L219" s="11">
        <f t="shared" si="17"/>
        <v>0</v>
      </c>
      <c r="M219" s="11">
        <f t="shared" si="16"/>
        <v>0</v>
      </c>
      <c r="N219" s="113"/>
      <c r="O219" s="113"/>
      <c r="P219" s="113"/>
      <c r="Q219" s="113"/>
      <c r="R219" s="113"/>
      <c r="S219" s="113"/>
      <c r="T219" s="113"/>
      <c r="U219" s="114"/>
    </row>
    <row r="220" spans="1:21" ht="15" hidden="1" thickTop="1" x14ac:dyDescent="0.3">
      <c r="A220" s="76" t="s">
        <v>15</v>
      </c>
      <c r="B220" s="154"/>
      <c r="C220" s="155"/>
      <c r="D220" s="155"/>
      <c r="E220" s="155"/>
      <c r="F220" s="155"/>
      <c r="G220" s="155"/>
      <c r="H220" s="156"/>
      <c r="I220" s="77">
        <v>0</v>
      </c>
      <c r="J220" s="105">
        <v>0</v>
      </c>
      <c r="K220" s="11">
        <f t="shared" si="18"/>
        <v>0</v>
      </c>
      <c r="L220" s="11">
        <f t="shared" si="17"/>
        <v>0</v>
      </c>
      <c r="M220" s="11">
        <f t="shared" si="16"/>
        <v>0</v>
      </c>
      <c r="N220" s="113"/>
      <c r="O220" s="113"/>
      <c r="P220" s="113"/>
      <c r="Q220" s="113"/>
      <c r="R220" s="113"/>
      <c r="S220" s="113"/>
      <c r="T220" s="113"/>
      <c r="U220" s="114"/>
    </row>
    <row r="221" spans="1:21" ht="15" hidden="1" thickTop="1" x14ac:dyDescent="0.3">
      <c r="A221" s="76" t="s">
        <v>16</v>
      </c>
      <c r="B221" s="154"/>
      <c r="C221" s="155"/>
      <c r="D221" s="155"/>
      <c r="E221" s="155"/>
      <c r="F221" s="155"/>
      <c r="G221" s="155"/>
      <c r="H221" s="156"/>
      <c r="I221" s="77">
        <v>0</v>
      </c>
      <c r="J221" s="105">
        <v>0</v>
      </c>
      <c r="K221" s="11">
        <f t="shared" si="18"/>
        <v>0</v>
      </c>
      <c r="L221" s="11">
        <f t="shared" si="17"/>
        <v>0</v>
      </c>
      <c r="M221" s="11">
        <f t="shared" si="16"/>
        <v>0</v>
      </c>
      <c r="N221" s="113"/>
      <c r="O221" s="113"/>
      <c r="P221" s="113"/>
      <c r="Q221" s="113"/>
      <c r="R221" s="113"/>
      <c r="S221" s="113"/>
      <c r="T221" s="113"/>
      <c r="U221" s="114"/>
    </row>
    <row r="222" spans="1:21" ht="15" hidden="1" thickTop="1" x14ac:dyDescent="0.3">
      <c r="A222" s="76" t="s">
        <v>17</v>
      </c>
      <c r="B222" s="154"/>
      <c r="C222" s="155"/>
      <c r="D222" s="155"/>
      <c r="E222" s="155"/>
      <c r="F222" s="155"/>
      <c r="G222" s="155"/>
      <c r="H222" s="156"/>
      <c r="I222" s="77">
        <v>0</v>
      </c>
      <c r="J222" s="105">
        <v>0</v>
      </c>
      <c r="K222" s="11">
        <f t="shared" si="18"/>
        <v>0</v>
      </c>
      <c r="L222" s="11">
        <f t="shared" si="17"/>
        <v>0</v>
      </c>
      <c r="M222" s="11">
        <f t="shared" si="16"/>
        <v>0</v>
      </c>
      <c r="N222" s="113"/>
      <c r="O222" s="113"/>
      <c r="P222" s="113"/>
      <c r="Q222" s="113"/>
      <c r="R222" s="113"/>
      <c r="S222" s="113"/>
      <c r="T222" s="113"/>
      <c r="U222" s="114"/>
    </row>
    <row r="223" spans="1:21" ht="15" hidden="1" thickTop="1" x14ac:dyDescent="0.3">
      <c r="A223" s="76" t="s">
        <v>18</v>
      </c>
      <c r="B223" s="154"/>
      <c r="C223" s="155"/>
      <c r="D223" s="155"/>
      <c r="E223" s="155"/>
      <c r="F223" s="155"/>
      <c r="G223" s="155"/>
      <c r="H223" s="156"/>
      <c r="I223" s="77">
        <v>0</v>
      </c>
      <c r="J223" s="105">
        <v>0</v>
      </c>
      <c r="K223" s="11">
        <f t="shared" si="18"/>
        <v>0</v>
      </c>
      <c r="L223" s="11">
        <f>ROUND(I223-K223,0)</f>
        <v>0</v>
      </c>
      <c r="M223" s="11">
        <f t="shared" si="16"/>
        <v>0</v>
      </c>
      <c r="N223" s="113"/>
      <c r="O223" s="113"/>
      <c r="P223" s="113"/>
      <c r="Q223" s="113"/>
      <c r="R223" s="113"/>
      <c r="S223" s="113"/>
      <c r="T223" s="113"/>
      <c r="U223" s="114"/>
    </row>
    <row r="224" spans="1:21" ht="15" hidden="1" thickTop="1" x14ac:dyDescent="0.3">
      <c r="A224" s="1"/>
      <c r="B224" s="1"/>
      <c r="C224" s="1"/>
      <c r="D224" s="21"/>
      <c r="E224" s="1"/>
      <c r="F224" s="1"/>
      <c r="G224" s="1"/>
      <c r="H224" s="1"/>
      <c r="I224" s="1"/>
      <c r="J224" s="1"/>
      <c r="K224" s="20"/>
      <c r="N224" s="113"/>
      <c r="O224" s="113"/>
      <c r="P224" s="113"/>
      <c r="Q224" s="113"/>
      <c r="R224" s="113"/>
      <c r="S224" s="113"/>
      <c r="T224" s="113"/>
      <c r="U224" s="114"/>
    </row>
    <row r="225" spans="1:21" ht="15" hidden="1" thickTop="1" x14ac:dyDescent="0.3">
      <c r="A225" s="1"/>
      <c r="B225" s="19" t="s">
        <v>36</v>
      </c>
      <c r="C225" s="1"/>
      <c r="D225" s="21"/>
      <c r="E225" s="1"/>
      <c r="F225" s="1"/>
      <c r="G225" s="1"/>
      <c r="H225" s="1"/>
      <c r="I225" s="1"/>
      <c r="J225" s="1"/>
      <c r="K225" s="20"/>
      <c r="N225" s="113"/>
      <c r="O225" s="113"/>
      <c r="P225" s="113"/>
      <c r="Q225" s="113"/>
      <c r="R225" s="113"/>
      <c r="S225" s="113"/>
      <c r="T225" s="113"/>
      <c r="U225" s="114"/>
    </row>
    <row r="226" spans="1:21" ht="40.200000000000003" hidden="1" thickTop="1" x14ac:dyDescent="0.3">
      <c r="B226" s="166" t="s">
        <v>34</v>
      </c>
      <c r="C226" s="169"/>
      <c r="D226" s="169"/>
      <c r="E226" s="169"/>
      <c r="F226" s="169"/>
      <c r="G226" s="169"/>
      <c r="H226" s="170"/>
      <c r="I226" s="15" t="s">
        <v>37</v>
      </c>
      <c r="J226" s="15" t="s">
        <v>120</v>
      </c>
      <c r="K226" s="15" t="s">
        <v>29</v>
      </c>
      <c r="L226" s="15" t="s">
        <v>30</v>
      </c>
      <c r="M226" s="16" t="s">
        <v>9</v>
      </c>
      <c r="N226" s="113"/>
      <c r="O226" s="113"/>
      <c r="P226" s="113"/>
      <c r="Q226" s="113"/>
      <c r="R226" s="113"/>
      <c r="S226" s="113"/>
      <c r="T226" s="113"/>
      <c r="U226" s="114"/>
    </row>
    <row r="227" spans="1:21" ht="15" hidden="1" thickTop="1" x14ac:dyDescent="0.3">
      <c r="A227" s="76" t="s">
        <v>10</v>
      </c>
      <c r="B227" s="154"/>
      <c r="C227" s="155"/>
      <c r="D227" s="155"/>
      <c r="E227" s="155"/>
      <c r="F227" s="155"/>
      <c r="G227" s="155"/>
      <c r="H227" s="156"/>
      <c r="I227" s="77">
        <v>0</v>
      </c>
      <c r="J227" s="110">
        <v>0</v>
      </c>
      <c r="K227" s="11">
        <f>ROUND(I227*$H$211*J227,0)</f>
        <v>0</v>
      </c>
      <c r="L227" s="11">
        <f>ROUND((I227*$H$211)-K227,0)</f>
        <v>0</v>
      </c>
      <c r="M227" s="11">
        <f>K227+L227</f>
        <v>0</v>
      </c>
      <c r="N227" s="113"/>
      <c r="O227" s="113"/>
      <c r="P227" s="113"/>
      <c r="Q227" s="113"/>
      <c r="R227" s="113"/>
      <c r="S227" s="113"/>
      <c r="T227" s="113"/>
      <c r="U227" s="114"/>
    </row>
    <row r="228" spans="1:21" ht="15" hidden="1" thickTop="1" x14ac:dyDescent="0.3">
      <c r="A228" s="76" t="s">
        <v>11</v>
      </c>
      <c r="B228" s="154"/>
      <c r="C228" s="155"/>
      <c r="D228" s="155"/>
      <c r="E228" s="155"/>
      <c r="F228" s="155"/>
      <c r="G228" s="155"/>
      <c r="H228" s="156"/>
      <c r="I228" s="77">
        <v>0</v>
      </c>
      <c r="J228" s="110">
        <v>0</v>
      </c>
      <c r="K228" s="11">
        <f>ROUND(I228*$H$211*J228,0)</f>
        <v>0</v>
      </c>
      <c r="L228" s="11">
        <f t="shared" ref="L228:L235" si="19">ROUND((I228*$H$211)-K228,0)</f>
        <v>0</v>
      </c>
      <c r="M228" s="11">
        <f t="shared" ref="M228:M235" si="20">K228+L228</f>
        <v>0</v>
      </c>
      <c r="N228" s="113"/>
      <c r="O228" s="113"/>
      <c r="P228" s="113"/>
      <c r="Q228" s="113"/>
      <c r="R228" s="113"/>
      <c r="S228" s="113"/>
      <c r="T228" s="113"/>
      <c r="U228" s="114"/>
    </row>
    <row r="229" spans="1:21" ht="15" hidden="1" thickTop="1" x14ac:dyDescent="0.3">
      <c r="A229" s="76" t="s">
        <v>12</v>
      </c>
      <c r="B229" s="154"/>
      <c r="C229" s="155"/>
      <c r="D229" s="155"/>
      <c r="E229" s="155"/>
      <c r="F229" s="155"/>
      <c r="G229" s="155"/>
      <c r="H229" s="156"/>
      <c r="I229" s="77">
        <v>0</v>
      </c>
      <c r="J229" s="110">
        <v>0</v>
      </c>
      <c r="K229" s="11">
        <f t="shared" ref="K229:K235" si="21">ROUND(I229*$H$211*J229,0)</f>
        <v>0</v>
      </c>
      <c r="L229" s="11">
        <f t="shared" si="19"/>
        <v>0</v>
      </c>
      <c r="M229" s="11">
        <f t="shared" si="20"/>
        <v>0</v>
      </c>
      <c r="N229" s="113"/>
      <c r="O229" s="113"/>
      <c r="P229" s="113"/>
      <c r="Q229" s="113"/>
      <c r="R229" s="113"/>
      <c r="S229" s="113"/>
      <c r="T229" s="113"/>
      <c r="U229" s="114"/>
    </row>
    <row r="230" spans="1:21" ht="15" hidden="1" thickTop="1" x14ac:dyDescent="0.3">
      <c r="A230" s="76" t="s">
        <v>13</v>
      </c>
      <c r="B230" s="154"/>
      <c r="C230" s="155"/>
      <c r="D230" s="155"/>
      <c r="E230" s="155"/>
      <c r="F230" s="155"/>
      <c r="G230" s="155"/>
      <c r="H230" s="156"/>
      <c r="I230" s="77">
        <v>0</v>
      </c>
      <c r="J230" s="110">
        <v>0</v>
      </c>
      <c r="K230" s="11">
        <f t="shared" si="21"/>
        <v>0</v>
      </c>
      <c r="L230" s="11">
        <f t="shared" si="19"/>
        <v>0</v>
      </c>
      <c r="M230" s="11">
        <f t="shared" si="20"/>
        <v>0</v>
      </c>
      <c r="N230" s="113"/>
      <c r="O230" s="113"/>
      <c r="P230" s="113"/>
      <c r="Q230" s="113"/>
      <c r="R230" s="113"/>
      <c r="S230" s="113"/>
      <c r="T230" s="113"/>
      <c r="U230" s="114"/>
    </row>
    <row r="231" spans="1:21" ht="15" hidden="1" thickTop="1" x14ac:dyDescent="0.3">
      <c r="A231" s="76" t="s">
        <v>14</v>
      </c>
      <c r="B231" s="154"/>
      <c r="C231" s="155"/>
      <c r="D231" s="155"/>
      <c r="E231" s="155"/>
      <c r="F231" s="155"/>
      <c r="G231" s="155"/>
      <c r="H231" s="156"/>
      <c r="I231" s="77">
        <v>0</v>
      </c>
      <c r="J231" s="110">
        <v>0</v>
      </c>
      <c r="K231" s="11">
        <f t="shared" si="21"/>
        <v>0</v>
      </c>
      <c r="L231" s="11">
        <f t="shared" si="19"/>
        <v>0</v>
      </c>
      <c r="M231" s="11">
        <f t="shared" si="20"/>
        <v>0</v>
      </c>
      <c r="N231" s="113"/>
      <c r="O231" s="113"/>
      <c r="P231" s="113"/>
      <c r="Q231" s="113"/>
      <c r="R231" s="113"/>
      <c r="S231" s="113"/>
      <c r="T231" s="113"/>
      <c r="U231" s="114"/>
    </row>
    <row r="232" spans="1:21" ht="15" hidden="1" thickTop="1" x14ac:dyDescent="0.3">
      <c r="A232" s="76" t="s">
        <v>15</v>
      </c>
      <c r="B232" s="154"/>
      <c r="C232" s="155"/>
      <c r="D232" s="155"/>
      <c r="E232" s="155"/>
      <c r="F232" s="155"/>
      <c r="G232" s="155"/>
      <c r="H232" s="156"/>
      <c r="I232" s="77">
        <v>0</v>
      </c>
      <c r="J232" s="110">
        <v>0</v>
      </c>
      <c r="K232" s="11">
        <f t="shared" si="21"/>
        <v>0</v>
      </c>
      <c r="L232" s="11">
        <f t="shared" si="19"/>
        <v>0</v>
      </c>
      <c r="M232" s="11">
        <f t="shared" si="20"/>
        <v>0</v>
      </c>
      <c r="N232" s="113"/>
      <c r="O232" s="113"/>
      <c r="P232" s="113"/>
      <c r="Q232" s="113"/>
      <c r="R232" s="113"/>
      <c r="S232" s="113"/>
      <c r="T232" s="113"/>
      <c r="U232" s="114"/>
    </row>
    <row r="233" spans="1:21" ht="15" hidden="1" thickTop="1" x14ac:dyDescent="0.3">
      <c r="A233" s="76" t="s">
        <v>16</v>
      </c>
      <c r="B233" s="154"/>
      <c r="C233" s="155"/>
      <c r="D233" s="155"/>
      <c r="E233" s="155"/>
      <c r="F233" s="155"/>
      <c r="G233" s="155"/>
      <c r="H233" s="156"/>
      <c r="I233" s="77">
        <v>0</v>
      </c>
      <c r="J233" s="110">
        <v>0</v>
      </c>
      <c r="K233" s="11">
        <f t="shared" si="21"/>
        <v>0</v>
      </c>
      <c r="L233" s="11">
        <f t="shared" si="19"/>
        <v>0</v>
      </c>
      <c r="M233" s="11">
        <f t="shared" si="20"/>
        <v>0</v>
      </c>
      <c r="N233" s="113"/>
      <c r="O233" s="113"/>
      <c r="P233" s="113"/>
      <c r="Q233" s="113"/>
      <c r="R233" s="113"/>
      <c r="S233" s="113"/>
      <c r="T233" s="113"/>
      <c r="U233" s="114"/>
    </row>
    <row r="234" spans="1:21" ht="15" hidden="1" thickTop="1" x14ac:dyDescent="0.3">
      <c r="A234" s="76" t="s">
        <v>17</v>
      </c>
      <c r="B234" s="154"/>
      <c r="C234" s="155"/>
      <c r="D234" s="155"/>
      <c r="E234" s="155"/>
      <c r="F234" s="155"/>
      <c r="G234" s="155"/>
      <c r="H234" s="156"/>
      <c r="I234" s="77">
        <v>0</v>
      </c>
      <c r="J234" s="110">
        <v>0</v>
      </c>
      <c r="K234" s="11">
        <f t="shared" si="21"/>
        <v>0</v>
      </c>
      <c r="L234" s="11">
        <f t="shared" si="19"/>
        <v>0</v>
      </c>
      <c r="M234" s="11">
        <f t="shared" si="20"/>
        <v>0</v>
      </c>
      <c r="N234" s="113"/>
      <c r="O234" s="113"/>
      <c r="P234" s="113"/>
      <c r="Q234" s="113"/>
      <c r="R234" s="113"/>
      <c r="S234" s="113"/>
      <c r="T234" s="113"/>
      <c r="U234" s="114"/>
    </row>
    <row r="235" spans="1:21" ht="15" hidden="1" thickTop="1" x14ac:dyDescent="0.3">
      <c r="A235" s="76" t="s">
        <v>18</v>
      </c>
      <c r="B235" s="154"/>
      <c r="C235" s="155"/>
      <c r="D235" s="155"/>
      <c r="E235" s="155"/>
      <c r="F235" s="155"/>
      <c r="G235" s="155"/>
      <c r="H235" s="156"/>
      <c r="I235" s="77">
        <v>0</v>
      </c>
      <c r="J235" s="110">
        <v>0</v>
      </c>
      <c r="K235" s="11">
        <f t="shared" si="21"/>
        <v>0</v>
      </c>
      <c r="L235" s="11">
        <f t="shared" si="19"/>
        <v>0</v>
      </c>
      <c r="M235" s="11">
        <f t="shared" si="20"/>
        <v>0</v>
      </c>
      <c r="N235" s="113"/>
      <c r="O235" s="113"/>
      <c r="P235" s="113"/>
      <c r="Q235" s="113"/>
      <c r="R235" s="113"/>
      <c r="S235" s="113"/>
      <c r="T235" s="113"/>
      <c r="U235" s="114"/>
    </row>
    <row r="236" spans="1:21" ht="15" thickTop="1" x14ac:dyDescent="0.3">
      <c r="A236" s="1"/>
      <c r="B236" s="19"/>
      <c r="C236" s="1"/>
      <c r="D236" s="1"/>
      <c r="E236" s="1"/>
      <c r="F236" s="1"/>
      <c r="G236" s="1"/>
      <c r="H236" s="1"/>
      <c r="I236" s="1"/>
      <c r="J236" s="1"/>
      <c r="K236" s="23"/>
      <c r="N236" s="113"/>
      <c r="O236" s="113"/>
      <c r="P236" s="113"/>
      <c r="Q236" s="113"/>
      <c r="R236" s="113"/>
      <c r="S236" s="113"/>
      <c r="T236" s="113"/>
      <c r="U236" s="114"/>
    </row>
    <row r="237" spans="1:21" x14ac:dyDescent="0.3">
      <c r="A237" s="1"/>
      <c r="B237" s="19"/>
      <c r="C237" s="1"/>
      <c r="D237" s="1"/>
      <c r="E237" s="1"/>
      <c r="F237" s="1"/>
      <c r="G237" s="1"/>
      <c r="H237" s="1"/>
      <c r="I237" s="1"/>
      <c r="J237" s="1"/>
      <c r="K237" s="15" t="s">
        <v>29</v>
      </c>
      <c r="L237" s="15" t="s">
        <v>30</v>
      </c>
      <c r="M237" s="16" t="s">
        <v>9</v>
      </c>
      <c r="N237" s="113"/>
      <c r="O237" s="113"/>
      <c r="P237" s="113"/>
      <c r="Q237" s="113"/>
      <c r="R237" s="113"/>
      <c r="S237" s="113"/>
      <c r="T237" s="113"/>
      <c r="U237" s="114"/>
    </row>
    <row r="238" spans="1:21" x14ac:dyDescent="0.3">
      <c r="A238" s="18"/>
      <c r="B238" s="176" t="s">
        <v>129</v>
      </c>
      <c r="C238" s="176"/>
      <c r="D238" s="176"/>
      <c r="E238" s="176"/>
      <c r="F238" s="176"/>
      <c r="G238" s="176"/>
      <c r="H238" s="176"/>
      <c r="I238" s="176"/>
      <c r="J238" s="177"/>
      <c r="K238" s="36">
        <f>SUM(K227:K235,K215:K223)</f>
        <v>0</v>
      </c>
      <c r="L238" s="36">
        <f>SUM(L227:L235,L215:L223)</f>
        <v>0</v>
      </c>
      <c r="M238" s="36">
        <f>SUM(M227:M235,M215:M223)</f>
        <v>0</v>
      </c>
      <c r="N238" s="113"/>
      <c r="O238" s="113"/>
      <c r="P238" s="113"/>
      <c r="Q238" s="113"/>
      <c r="R238" s="113"/>
      <c r="S238" s="113"/>
      <c r="T238" s="113"/>
      <c r="U238" s="114"/>
    </row>
    <row r="239" spans="1:21" x14ac:dyDescent="0.3">
      <c r="A239" s="1"/>
      <c r="B239" s="28"/>
      <c r="C239" s="28"/>
      <c r="D239" s="28"/>
      <c r="E239" s="28"/>
      <c r="F239" s="28"/>
      <c r="G239" s="28"/>
      <c r="H239" s="28"/>
      <c r="I239" s="28"/>
      <c r="J239" s="28"/>
      <c r="K239" s="22"/>
      <c r="N239" s="113"/>
      <c r="O239" s="113"/>
      <c r="P239" s="113"/>
      <c r="Q239" s="113"/>
      <c r="R239" s="113"/>
      <c r="S239" s="113"/>
      <c r="T239" s="113"/>
      <c r="U239" s="114"/>
    </row>
    <row r="240" spans="1:21" ht="15" thickBot="1" x14ac:dyDescent="0.35">
      <c r="A240" s="62"/>
      <c r="B240" s="64" t="s">
        <v>127</v>
      </c>
      <c r="C240" s="63"/>
      <c r="D240" s="63"/>
      <c r="E240" s="63"/>
      <c r="F240" s="63"/>
      <c r="G240" s="63"/>
      <c r="H240" s="63"/>
      <c r="I240" s="63"/>
      <c r="J240" s="63"/>
      <c r="K240" s="61"/>
      <c r="L240" s="61"/>
      <c r="M240" s="61"/>
      <c r="N240" s="113"/>
      <c r="O240" s="113"/>
      <c r="P240" s="113"/>
      <c r="Q240" s="113"/>
      <c r="R240" s="113"/>
      <c r="S240" s="113"/>
      <c r="T240" s="113"/>
      <c r="U240" s="114"/>
    </row>
    <row r="241" spans="1:21" ht="15" thickTop="1" x14ac:dyDescent="0.3">
      <c r="A241" s="1"/>
      <c r="B241" s="28"/>
      <c r="C241" s="28"/>
      <c r="D241" s="28"/>
      <c r="E241" s="28"/>
      <c r="F241" s="28"/>
      <c r="G241" s="28"/>
      <c r="H241" s="28"/>
      <c r="I241" s="28"/>
      <c r="J241" s="28"/>
      <c r="K241" s="22"/>
      <c r="N241" s="113"/>
      <c r="O241" s="113"/>
      <c r="P241" s="113"/>
      <c r="Q241" s="113"/>
      <c r="R241" s="113"/>
      <c r="S241" s="113"/>
      <c r="T241" s="113"/>
      <c r="U241" s="114"/>
    </row>
    <row r="242" spans="1:21" ht="39.6" x14ac:dyDescent="0.3">
      <c r="B242" s="166" t="s">
        <v>34</v>
      </c>
      <c r="C242" s="169"/>
      <c r="D242" s="169"/>
      <c r="E242" s="169"/>
      <c r="F242" s="169"/>
      <c r="G242" s="169"/>
      <c r="H242" s="170"/>
      <c r="I242" s="15" t="s">
        <v>37</v>
      </c>
      <c r="J242" s="15" t="s">
        <v>120</v>
      </c>
      <c r="K242" s="15" t="s">
        <v>29</v>
      </c>
      <c r="L242" s="15" t="s">
        <v>30</v>
      </c>
      <c r="M242" s="16" t="s">
        <v>9</v>
      </c>
      <c r="N242" s="113"/>
      <c r="O242" s="113"/>
      <c r="P242" s="113"/>
      <c r="Q242" s="113"/>
      <c r="R242" s="113"/>
      <c r="S242" s="113"/>
      <c r="T242" s="113"/>
      <c r="U242" s="114"/>
    </row>
    <row r="243" spans="1:21" x14ac:dyDescent="0.3">
      <c r="A243" s="76" t="s">
        <v>10</v>
      </c>
      <c r="B243" s="154"/>
      <c r="C243" s="155"/>
      <c r="D243" s="155"/>
      <c r="E243" s="155"/>
      <c r="F243" s="155"/>
      <c r="G243" s="155"/>
      <c r="H243" s="156"/>
      <c r="I243" s="77">
        <v>0</v>
      </c>
      <c r="J243" s="105">
        <v>0</v>
      </c>
      <c r="K243" s="11">
        <f>ROUND(I243*J243,0)</f>
        <v>0</v>
      </c>
      <c r="L243" s="11">
        <f>ROUND(I243-K243,0)</f>
        <v>0</v>
      </c>
      <c r="M243" s="11">
        <f>K243+L243</f>
        <v>0</v>
      </c>
      <c r="N243" s="113"/>
      <c r="O243" s="113"/>
      <c r="P243" s="113"/>
      <c r="Q243" s="113"/>
      <c r="R243" s="113"/>
      <c r="S243" s="113"/>
      <c r="T243" s="113"/>
      <c r="U243" s="114"/>
    </row>
    <row r="244" spans="1:21" x14ac:dyDescent="0.3">
      <c r="A244" s="76" t="s">
        <v>11</v>
      </c>
      <c r="B244" s="154"/>
      <c r="C244" s="155"/>
      <c r="D244" s="155"/>
      <c r="E244" s="155"/>
      <c r="F244" s="155"/>
      <c r="G244" s="155"/>
      <c r="H244" s="156"/>
      <c r="I244" s="77">
        <v>0</v>
      </c>
      <c r="J244" s="105">
        <v>0</v>
      </c>
      <c r="K244" s="11">
        <f>ROUND(I244*J244,0)</f>
        <v>0</v>
      </c>
      <c r="L244" s="11">
        <f>ROUND(I244-K244,0)</f>
        <v>0</v>
      </c>
      <c r="M244" s="11">
        <f t="shared" ref="M244:M267" si="22">K244+L244</f>
        <v>0</v>
      </c>
      <c r="N244" s="113"/>
      <c r="O244" s="113"/>
      <c r="P244" s="113"/>
      <c r="Q244" s="113"/>
      <c r="R244" s="113"/>
      <c r="S244" s="113"/>
      <c r="T244" s="113"/>
      <c r="U244" s="114"/>
    </row>
    <row r="245" spans="1:21" x14ac:dyDescent="0.3">
      <c r="A245" s="76" t="s">
        <v>12</v>
      </c>
      <c r="B245" s="154"/>
      <c r="C245" s="155"/>
      <c r="D245" s="155"/>
      <c r="E245" s="155"/>
      <c r="F245" s="155"/>
      <c r="G245" s="155"/>
      <c r="H245" s="156"/>
      <c r="I245" s="77">
        <v>0</v>
      </c>
      <c r="J245" s="105">
        <v>0</v>
      </c>
      <c r="K245" s="11">
        <f t="shared" ref="K245:K267" si="23">ROUND(I245*J245,0)</f>
        <v>0</v>
      </c>
      <c r="L245" s="11">
        <f t="shared" ref="L245:L267" si="24">ROUND(I245-K245,0)</f>
        <v>0</v>
      </c>
      <c r="M245" s="11">
        <f t="shared" si="22"/>
        <v>0</v>
      </c>
      <c r="N245" s="113"/>
      <c r="O245" s="113"/>
      <c r="P245" s="113"/>
      <c r="Q245" s="113"/>
      <c r="R245" s="113"/>
      <c r="S245" s="113"/>
      <c r="T245" s="113"/>
      <c r="U245" s="114"/>
    </row>
    <row r="246" spans="1:21" x14ac:dyDescent="0.3">
      <c r="A246" s="76" t="s">
        <v>13</v>
      </c>
      <c r="B246" s="154"/>
      <c r="C246" s="155"/>
      <c r="D246" s="155"/>
      <c r="E246" s="155"/>
      <c r="F246" s="155"/>
      <c r="G246" s="155"/>
      <c r="H246" s="156"/>
      <c r="I246" s="77">
        <v>0</v>
      </c>
      <c r="J246" s="105">
        <v>0</v>
      </c>
      <c r="K246" s="11">
        <f t="shared" si="23"/>
        <v>0</v>
      </c>
      <c r="L246" s="11">
        <f t="shared" si="24"/>
        <v>0</v>
      </c>
      <c r="M246" s="11">
        <f t="shared" si="22"/>
        <v>0</v>
      </c>
      <c r="N246" s="113"/>
      <c r="O246" s="113"/>
      <c r="P246" s="113"/>
      <c r="Q246" s="113"/>
      <c r="R246" s="113"/>
      <c r="S246" s="113"/>
      <c r="T246" s="113"/>
      <c r="U246" s="114"/>
    </row>
    <row r="247" spans="1:21" x14ac:dyDescent="0.3">
      <c r="A247" s="76" t="s">
        <v>14</v>
      </c>
      <c r="B247" s="154"/>
      <c r="C247" s="155"/>
      <c r="D247" s="155"/>
      <c r="E247" s="155"/>
      <c r="F247" s="155"/>
      <c r="G247" s="155"/>
      <c r="H247" s="156"/>
      <c r="I247" s="77">
        <v>0</v>
      </c>
      <c r="J247" s="105">
        <v>0</v>
      </c>
      <c r="K247" s="11">
        <f t="shared" si="23"/>
        <v>0</v>
      </c>
      <c r="L247" s="11">
        <f t="shared" si="24"/>
        <v>0</v>
      </c>
      <c r="M247" s="11">
        <f t="shared" si="22"/>
        <v>0</v>
      </c>
      <c r="N247" s="113"/>
      <c r="O247" s="113"/>
      <c r="P247" s="113"/>
      <c r="Q247" s="113"/>
      <c r="R247" s="113"/>
      <c r="S247" s="113"/>
      <c r="T247" s="113"/>
      <c r="U247" s="114"/>
    </row>
    <row r="248" spans="1:21" x14ac:dyDescent="0.3">
      <c r="A248" s="76" t="s">
        <v>15</v>
      </c>
      <c r="B248" s="154"/>
      <c r="C248" s="155"/>
      <c r="D248" s="155"/>
      <c r="E248" s="155"/>
      <c r="F248" s="155"/>
      <c r="G248" s="155"/>
      <c r="H248" s="156"/>
      <c r="I248" s="77">
        <v>0</v>
      </c>
      <c r="J248" s="105">
        <v>0</v>
      </c>
      <c r="K248" s="11">
        <f t="shared" si="23"/>
        <v>0</v>
      </c>
      <c r="L248" s="11">
        <f t="shared" si="24"/>
        <v>0</v>
      </c>
      <c r="M248" s="11">
        <f t="shared" si="22"/>
        <v>0</v>
      </c>
      <c r="N248" s="113"/>
      <c r="O248" s="113"/>
      <c r="P248" s="113"/>
      <c r="Q248" s="113"/>
      <c r="R248" s="113"/>
      <c r="S248" s="113"/>
      <c r="T248" s="113"/>
      <c r="U248" s="114"/>
    </row>
    <row r="249" spans="1:21" x14ac:dyDescent="0.3">
      <c r="A249" s="76" t="s">
        <v>16</v>
      </c>
      <c r="B249" s="154"/>
      <c r="C249" s="155"/>
      <c r="D249" s="155"/>
      <c r="E249" s="155"/>
      <c r="F249" s="155"/>
      <c r="G249" s="155"/>
      <c r="H249" s="156"/>
      <c r="I249" s="77">
        <v>0</v>
      </c>
      <c r="J249" s="105">
        <v>0</v>
      </c>
      <c r="K249" s="11">
        <f t="shared" si="23"/>
        <v>0</v>
      </c>
      <c r="L249" s="11">
        <f t="shared" si="24"/>
        <v>0</v>
      </c>
      <c r="M249" s="11">
        <f t="shared" si="22"/>
        <v>0</v>
      </c>
      <c r="N249" s="113"/>
      <c r="O249" s="113"/>
      <c r="P249" s="113"/>
      <c r="Q249" s="113"/>
      <c r="R249" s="113"/>
      <c r="S249" s="113"/>
      <c r="T249" s="113"/>
      <c r="U249" s="114"/>
    </row>
    <row r="250" spans="1:21" x14ac:dyDescent="0.3">
      <c r="A250" s="76" t="s">
        <v>17</v>
      </c>
      <c r="B250" s="154"/>
      <c r="C250" s="155"/>
      <c r="D250" s="155"/>
      <c r="E250" s="155"/>
      <c r="F250" s="155"/>
      <c r="G250" s="155"/>
      <c r="H250" s="156"/>
      <c r="I250" s="77">
        <v>0</v>
      </c>
      <c r="J250" s="105">
        <v>0</v>
      </c>
      <c r="K250" s="11">
        <f t="shared" si="23"/>
        <v>0</v>
      </c>
      <c r="L250" s="11">
        <f t="shared" si="24"/>
        <v>0</v>
      </c>
      <c r="M250" s="11">
        <f t="shared" si="22"/>
        <v>0</v>
      </c>
      <c r="N250" s="113"/>
      <c r="O250" s="113"/>
      <c r="P250" s="113"/>
      <c r="Q250" s="113"/>
      <c r="R250" s="113"/>
      <c r="S250" s="113"/>
      <c r="T250" s="113"/>
      <c r="U250" s="114"/>
    </row>
    <row r="251" spans="1:21" x14ac:dyDescent="0.3">
      <c r="A251" s="76" t="s">
        <v>18</v>
      </c>
      <c r="B251" s="154"/>
      <c r="C251" s="155"/>
      <c r="D251" s="155"/>
      <c r="E251" s="155"/>
      <c r="F251" s="155"/>
      <c r="G251" s="155"/>
      <c r="H251" s="156"/>
      <c r="I251" s="77">
        <v>0</v>
      </c>
      <c r="J251" s="105">
        <v>0</v>
      </c>
      <c r="K251" s="11">
        <f t="shared" si="23"/>
        <v>0</v>
      </c>
      <c r="L251" s="11">
        <f t="shared" si="24"/>
        <v>0</v>
      </c>
      <c r="M251" s="11">
        <f t="shared" si="22"/>
        <v>0</v>
      </c>
      <c r="N251" s="113"/>
      <c r="O251" s="113"/>
      <c r="P251" s="113"/>
      <c r="Q251" s="113"/>
      <c r="R251" s="113"/>
      <c r="S251" s="113"/>
      <c r="T251" s="113"/>
      <c r="U251" s="114"/>
    </row>
    <row r="252" spans="1:21" x14ac:dyDescent="0.3">
      <c r="A252" s="76" t="s">
        <v>19</v>
      </c>
      <c r="B252" s="154"/>
      <c r="C252" s="155"/>
      <c r="D252" s="155"/>
      <c r="E252" s="155"/>
      <c r="F252" s="155"/>
      <c r="G252" s="155"/>
      <c r="H252" s="156"/>
      <c r="I252" s="77">
        <v>0</v>
      </c>
      <c r="J252" s="105">
        <v>0</v>
      </c>
      <c r="K252" s="11">
        <f t="shared" si="23"/>
        <v>0</v>
      </c>
      <c r="L252" s="11">
        <f t="shared" si="24"/>
        <v>0</v>
      </c>
      <c r="M252" s="11">
        <f t="shared" si="22"/>
        <v>0</v>
      </c>
      <c r="N252" s="113"/>
      <c r="O252" s="113"/>
      <c r="P252" s="113"/>
      <c r="Q252" s="113"/>
      <c r="R252" s="113"/>
      <c r="S252" s="113"/>
      <c r="T252" s="113"/>
      <c r="U252" s="114"/>
    </row>
    <row r="253" spans="1:21" x14ac:dyDescent="0.3">
      <c r="A253" s="76" t="s">
        <v>20</v>
      </c>
      <c r="B253" s="154"/>
      <c r="C253" s="155"/>
      <c r="D253" s="155"/>
      <c r="E253" s="155"/>
      <c r="F253" s="155"/>
      <c r="G253" s="155"/>
      <c r="H253" s="156"/>
      <c r="I253" s="77">
        <v>0</v>
      </c>
      <c r="J253" s="105">
        <v>0</v>
      </c>
      <c r="K253" s="11">
        <f t="shared" si="23"/>
        <v>0</v>
      </c>
      <c r="L253" s="11">
        <f t="shared" si="24"/>
        <v>0</v>
      </c>
      <c r="M253" s="11">
        <f t="shared" si="22"/>
        <v>0</v>
      </c>
      <c r="N253" s="113"/>
      <c r="O253" s="113"/>
      <c r="P253" s="113"/>
      <c r="Q253" s="113"/>
      <c r="R253" s="113"/>
      <c r="S253" s="113"/>
      <c r="T253" s="113"/>
      <c r="U253" s="114"/>
    </row>
    <row r="254" spans="1:21" x14ac:dyDescent="0.3">
      <c r="A254" s="76" t="s">
        <v>21</v>
      </c>
      <c r="B254" s="154"/>
      <c r="C254" s="155"/>
      <c r="D254" s="155"/>
      <c r="E254" s="155"/>
      <c r="F254" s="155"/>
      <c r="G254" s="155"/>
      <c r="H254" s="156"/>
      <c r="I254" s="77">
        <v>0</v>
      </c>
      <c r="J254" s="105">
        <v>0</v>
      </c>
      <c r="K254" s="11">
        <f t="shared" si="23"/>
        <v>0</v>
      </c>
      <c r="L254" s="11">
        <f t="shared" si="24"/>
        <v>0</v>
      </c>
      <c r="M254" s="11">
        <f t="shared" si="22"/>
        <v>0</v>
      </c>
      <c r="N254" s="113"/>
      <c r="O254" s="113"/>
      <c r="P254" s="113"/>
      <c r="Q254" s="113"/>
      <c r="R254" s="113"/>
      <c r="S254" s="113"/>
      <c r="T254" s="113"/>
      <c r="U254" s="114"/>
    </row>
    <row r="255" spans="1:21" x14ac:dyDescent="0.3">
      <c r="A255" s="76" t="s">
        <v>52</v>
      </c>
      <c r="B255" s="154"/>
      <c r="C255" s="155"/>
      <c r="D255" s="155"/>
      <c r="E255" s="155"/>
      <c r="F255" s="155"/>
      <c r="G255" s="155"/>
      <c r="H255" s="156"/>
      <c r="I255" s="77">
        <v>0</v>
      </c>
      <c r="J255" s="105">
        <v>0</v>
      </c>
      <c r="K255" s="11">
        <f t="shared" si="23"/>
        <v>0</v>
      </c>
      <c r="L255" s="11">
        <f t="shared" si="24"/>
        <v>0</v>
      </c>
      <c r="M255" s="11">
        <f t="shared" si="22"/>
        <v>0</v>
      </c>
      <c r="N255" s="113"/>
      <c r="O255" s="113"/>
      <c r="P255" s="113"/>
      <c r="Q255" s="113"/>
      <c r="R255" s="113"/>
      <c r="S255" s="113"/>
      <c r="T255" s="113"/>
      <c r="U255" s="114"/>
    </row>
    <row r="256" spans="1:21" x14ac:dyDescent="0.3">
      <c r="A256" s="76" t="s">
        <v>53</v>
      </c>
      <c r="B256" s="154"/>
      <c r="C256" s="155"/>
      <c r="D256" s="155"/>
      <c r="E256" s="155"/>
      <c r="F256" s="155"/>
      <c r="G256" s="155"/>
      <c r="H256" s="156"/>
      <c r="I256" s="77">
        <v>0</v>
      </c>
      <c r="J256" s="105">
        <v>0</v>
      </c>
      <c r="K256" s="11">
        <f t="shared" si="23"/>
        <v>0</v>
      </c>
      <c r="L256" s="11">
        <f t="shared" si="24"/>
        <v>0</v>
      </c>
      <c r="M256" s="11">
        <f t="shared" si="22"/>
        <v>0</v>
      </c>
      <c r="N256" s="113"/>
      <c r="O256" s="113"/>
      <c r="P256" s="113"/>
      <c r="Q256" s="113"/>
      <c r="R256" s="113"/>
      <c r="S256" s="113"/>
      <c r="T256" s="113"/>
      <c r="U256" s="114"/>
    </row>
    <row r="257" spans="1:21" x14ac:dyDescent="0.3">
      <c r="A257" s="76" t="s">
        <v>54</v>
      </c>
      <c r="B257" s="154"/>
      <c r="C257" s="155"/>
      <c r="D257" s="155"/>
      <c r="E257" s="155"/>
      <c r="F257" s="155"/>
      <c r="G257" s="155"/>
      <c r="H257" s="156"/>
      <c r="I257" s="77">
        <v>0</v>
      </c>
      <c r="J257" s="105">
        <v>0</v>
      </c>
      <c r="K257" s="11">
        <f t="shared" si="23"/>
        <v>0</v>
      </c>
      <c r="L257" s="11">
        <f t="shared" si="24"/>
        <v>0</v>
      </c>
      <c r="M257" s="11">
        <f t="shared" si="22"/>
        <v>0</v>
      </c>
      <c r="N257" s="113"/>
      <c r="O257" s="113"/>
      <c r="P257" s="113"/>
      <c r="Q257" s="113"/>
      <c r="R257" s="113"/>
      <c r="S257" s="113"/>
      <c r="T257" s="113"/>
      <c r="U257" s="114"/>
    </row>
    <row r="258" spans="1:21" x14ac:dyDescent="0.3">
      <c r="A258" s="76" t="s">
        <v>55</v>
      </c>
      <c r="B258" s="154"/>
      <c r="C258" s="155"/>
      <c r="D258" s="155"/>
      <c r="E258" s="155"/>
      <c r="F258" s="155"/>
      <c r="G258" s="155"/>
      <c r="H258" s="156"/>
      <c r="I258" s="77">
        <v>0</v>
      </c>
      <c r="J258" s="105">
        <v>0</v>
      </c>
      <c r="K258" s="11">
        <f t="shared" si="23"/>
        <v>0</v>
      </c>
      <c r="L258" s="11">
        <f t="shared" si="24"/>
        <v>0</v>
      </c>
      <c r="M258" s="11">
        <f t="shared" si="22"/>
        <v>0</v>
      </c>
      <c r="N258" s="113"/>
      <c r="O258" s="113"/>
      <c r="P258" s="113"/>
      <c r="Q258" s="113"/>
      <c r="R258" s="113"/>
      <c r="S258" s="113"/>
      <c r="T258" s="113"/>
      <c r="U258" s="114"/>
    </row>
    <row r="259" spans="1:21" x14ac:dyDescent="0.3">
      <c r="A259" s="76" t="s">
        <v>57</v>
      </c>
      <c r="B259" s="154"/>
      <c r="C259" s="155"/>
      <c r="D259" s="155"/>
      <c r="E259" s="155"/>
      <c r="F259" s="155"/>
      <c r="G259" s="155"/>
      <c r="H259" s="156"/>
      <c r="I259" s="77">
        <v>0</v>
      </c>
      <c r="J259" s="105">
        <v>0</v>
      </c>
      <c r="K259" s="11">
        <f t="shared" si="23"/>
        <v>0</v>
      </c>
      <c r="L259" s="11">
        <f t="shared" si="24"/>
        <v>0</v>
      </c>
      <c r="M259" s="11">
        <f t="shared" si="22"/>
        <v>0</v>
      </c>
      <c r="N259" s="113"/>
      <c r="O259" s="113"/>
      <c r="P259" s="113"/>
      <c r="Q259" s="113"/>
      <c r="R259" s="113"/>
      <c r="S259" s="113"/>
      <c r="T259" s="113"/>
      <c r="U259" s="114"/>
    </row>
    <row r="260" spans="1:21" x14ac:dyDescent="0.3">
      <c r="A260" s="76" t="s">
        <v>56</v>
      </c>
      <c r="B260" s="154"/>
      <c r="C260" s="155"/>
      <c r="D260" s="155"/>
      <c r="E260" s="155"/>
      <c r="F260" s="155"/>
      <c r="G260" s="155"/>
      <c r="H260" s="156"/>
      <c r="I260" s="77">
        <v>0</v>
      </c>
      <c r="J260" s="105">
        <v>0</v>
      </c>
      <c r="K260" s="11">
        <f t="shared" si="23"/>
        <v>0</v>
      </c>
      <c r="L260" s="11">
        <f t="shared" si="24"/>
        <v>0</v>
      </c>
      <c r="M260" s="11">
        <f t="shared" si="22"/>
        <v>0</v>
      </c>
      <c r="N260" s="113"/>
      <c r="O260" s="113"/>
      <c r="P260" s="113"/>
      <c r="Q260" s="113"/>
      <c r="R260" s="113"/>
      <c r="S260" s="113"/>
      <c r="T260" s="113"/>
      <c r="U260" s="114"/>
    </row>
    <row r="261" spans="1:21" x14ac:dyDescent="0.3">
      <c r="A261" s="76" t="s">
        <v>58</v>
      </c>
      <c r="B261" s="154"/>
      <c r="C261" s="155"/>
      <c r="D261" s="155"/>
      <c r="E261" s="155"/>
      <c r="F261" s="155"/>
      <c r="G261" s="155"/>
      <c r="H261" s="156"/>
      <c r="I261" s="77">
        <v>0</v>
      </c>
      <c r="J261" s="105">
        <v>0</v>
      </c>
      <c r="K261" s="11">
        <f t="shared" si="23"/>
        <v>0</v>
      </c>
      <c r="L261" s="11">
        <f t="shared" si="24"/>
        <v>0</v>
      </c>
      <c r="M261" s="11">
        <f t="shared" si="22"/>
        <v>0</v>
      </c>
      <c r="N261" s="113"/>
      <c r="O261" s="113"/>
      <c r="P261" s="113"/>
      <c r="Q261" s="113"/>
      <c r="R261" s="113"/>
      <c r="S261" s="113"/>
      <c r="T261" s="113"/>
      <c r="U261" s="114"/>
    </row>
    <row r="262" spans="1:21" x14ac:dyDescent="0.3">
      <c r="A262" s="76" t="s">
        <v>59</v>
      </c>
      <c r="B262" s="154"/>
      <c r="C262" s="155"/>
      <c r="D262" s="155"/>
      <c r="E262" s="155"/>
      <c r="F262" s="155"/>
      <c r="G262" s="155"/>
      <c r="H262" s="156"/>
      <c r="I262" s="77">
        <v>0</v>
      </c>
      <c r="J262" s="105">
        <v>0</v>
      </c>
      <c r="K262" s="11">
        <f t="shared" si="23"/>
        <v>0</v>
      </c>
      <c r="L262" s="11">
        <f t="shared" si="24"/>
        <v>0</v>
      </c>
      <c r="M262" s="11">
        <f t="shared" si="22"/>
        <v>0</v>
      </c>
      <c r="N262" s="113"/>
      <c r="O262" s="113"/>
      <c r="P262" s="113"/>
      <c r="Q262" s="113"/>
      <c r="R262" s="113"/>
      <c r="S262" s="113"/>
      <c r="T262" s="113"/>
      <c r="U262" s="114"/>
    </row>
    <row r="263" spans="1:21" x14ac:dyDescent="0.3">
      <c r="A263" s="80" t="s">
        <v>60</v>
      </c>
      <c r="B263" s="154"/>
      <c r="C263" s="155"/>
      <c r="D263" s="155"/>
      <c r="E263" s="155"/>
      <c r="F263" s="155"/>
      <c r="G263" s="155"/>
      <c r="H263" s="156"/>
      <c r="I263" s="77">
        <v>0</v>
      </c>
      <c r="J263" s="105">
        <v>0</v>
      </c>
      <c r="K263" s="11">
        <f t="shared" si="23"/>
        <v>0</v>
      </c>
      <c r="L263" s="11">
        <f t="shared" si="24"/>
        <v>0</v>
      </c>
      <c r="M263" s="11">
        <f t="shared" si="22"/>
        <v>0</v>
      </c>
      <c r="N263" s="113"/>
      <c r="O263" s="113"/>
      <c r="P263" s="113"/>
      <c r="Q263" s="113"/>
      <c r="R263" s="113"/>
      <c r="S263" s="113"/>
      <c r="T263" s="113"/>
      <c r="U263" s="114"/>
    </row>
    <row r="264" spans="1:21" x14ac:dyDescent="0.3">
      <c r="A264" s="80" t="s">
        <v>61</v>
      </c>
      <c r="B264" s="154"/>
      <c r="C264" s="155"/>
      <c r="D264" s="155"/>
      <c r="E264" s="155"/>
      <c r="F264" s="155"/>
      <c r="G264" s="155"/>
      <c r="H264" s="156"/>
      <c r="I264" s="77">
        <v>0</v>
      </c>
      <c r="J264" s="105">
        <v>0</v>
      </c>
      <c r="K264" s="11">
        <f t="shared" si="23"/>
        <v>0</v>
      </c>
      <c r="L264" s="11">
        <f t="shared" si="24"/>
        <v>0</v>
      </c>
      <c r="M264" s="11">
        <f t="shared" si="22"/>
        <v>0</v>
      </c>
      <c r="N264" s="113"/>
      <c r="O264" s="113"/>
      <c r="P264" s="113"/>
      <c r="Q264" s="113"/>
      <c r="R264" s="113"/>
      <c r="S264" s="113"/>
      <c r="T264" s="113"/>
      <c r="U264" s="114"/>
    </row>
    <row r="265" spans="1:21" x14ac:dyDescent="0.3">
      <c r="A265" s="80" t="s">
        <v>62</v>
      </c>
      <c r="B265" s="154"/>
      <c r="C265" s="155"/>
      <c r="D265" s="155"/>
      <c r="E265" s="155"/>
      <c r="F265" s="155"/>
      <c r="G265" s="155"/>
      <c r="H265" s="156"/>
      <c r="I265" s="77">
        <v>0</v>
      </c>
      <c r="J265" s="105">
        <v>0</v>
      </c>
      <c r="K265" s="11">
        <f t="shared" si="23"/>
        <v>0</v>
      </c>
      <c r="L265" s="11">
        <f t="shared" si="24"/>
        <v>0</v>
      </c>
      <c r="M265" s="11">
        <f t="shared" si="22"/>
        <v>0</v>
      </c>
      <c r="N265" s="113"/>
      <c r="O265" s="113"/>
      <c r="P265" s="113"/>
      <c r="Q265" s="113"/>
      <c r="R265" s="113"/>
      <c r="S265" s="113"/>
      <c r="T265" s="113"/>
      <c r="U265" s="114"/>
    </row>
    <row r="266" spans="1:21" x14ac:dyDescent="0.3">
      <c r="A266" s="80" t="s">
        <v>63</v>
      </c>
      <c r="B266" s="154"/>
      <c r="C266" s="155"/>
      <c r="D266" s="155"/>
      <c r="E266" s="155"/>
      <c r="F266" s="155"/>
      <c r="G266" s="155"/>
      <c r="H266" s="156"/>
      <c r="I266" s="77">
        <v>0</v>
      </c>
      <c r="J266" s="105">
        <v>0</v>
      </c>
      <c r="K266" s="11">
        <f t="shared" si="23"/>
        <v>0</v>
      </c>
      <c r="L266" s="11">
        <f t="shared" si="24"/>
        <v>0</v>
      </c>
      <c r="M266" s="11">
        <f t="shared" si="22"/>
        <v>0</v>
      </c>
      <c r="N266" s="113"/>
      <c r="O266" s="113"/>
      <c r="P266" s="113"/>
      <c r="Q266" s="113"/>
      <c r="R266" s="113"/>
      <c r="S266" s="113"/>
      <c r="T266" s="113"/>
      <c r="U266" s="114"/>
    </row>
    <row r="267" spans="1:21" x14ac:dyDescent="0.3">
      <c r="A267" s="80" t="s">
        <v>64</v>
      </c>
      <c r="B267" s="154"/>
      <c r="C267" s="155"/>
      <c r="D267" s="155"/>
      <c r="E267" s="155"/>
      <c r="F267" s="155"/>
      <c r="G267" s="155"/>
      <c r="H267" s="156"/>
      <c r="I267" s="77">
        <v>0</v>
      </c>
      <c r="J267" s="105">
        <v>0</v>
      </c>
      <c r="K267" s="11">
        <f t="shared" si="23"/>
        <v>0</v>
      </c>
      <c r="L267" s="11">
        <f t="shared" si="24"/>
        <v>0</v>
      </c>
      <c r="M267" s="11">
        <f t="shared" si="22"/>
        <v>0</v>
      </c>
      <c r="N267" s="113"/>
      <c r="O267" s="113"/>
      <c r="P267" s="113"/>
      <c r="Q267" s="113"/>
      <c r="R267" s="113"/>
      <c r="S267" s="113"/>
      <c r="T267" s="113"/>
      <c r="U267" s="114"/>
    </row>
    <row r="268" spans="1:21" x14ac:dyDescent="0.3">
      <c r="A268" s="1"/>
      <c r="B268" s="28"/>
      <c r="C268" s="28"/>
      <c r="D268" s="28"/>
      <c r="E268" s="28"/>
      <c r="F268" s="28"/>
      <c r="G268" s="28"/>
      <c r="H268" s="28"/>
      <c r="I268" s="28"/>
      <c r="J268" s="28"/>
      <c r="K268" s="22"/>
      <c r="N268" s="113"/>
      <c r="O268" s="113"/>
      <c r="P268" s="113"/>
      <c r="Q268" s="113"/>
      <c r="R268" s="113"/>
      <c r="S268" s="113"/>
      <c r="T268" s="113"/>
      <c r="U268" s="114"/>
    </row>
    <row r="269" spans="1:21" x14ac:dyDescent="0.3">
      <c r="A269" s="1"/>
      <c r="B269" s="19"/>
      <c r="C269" s="1"/>
      <c r="D269" s="1"/>
      <c r="E269" s="1"/>
      <c r="F269" s="1"/>
      <c r="G269" s="1"/>
      <c r="H269" s="1"/>
      <c r="I269" s="1"/>
      <c r="J269" s="1"/>
      <c r="K269" s="15" t="s">
        <v>29</v>
      </c>
      <c r="L269" s="15" t="s">
        <v>30</v>
      </c>
      <c r="M269" s="16" t="s">
        <v>9</v>
      </c>
      <c r="N269" s="113"/>
      <c r="O269" s="113"/>
      <c r="P269" s="113"/>
      <c r="Q269" s="113"/>
      <c r="R269" s="113"/>
      <c r="S269" s="113"/>
      <c r="T269" s="113"/>
      <c r="U269" s="114"/>
    </row>
    <row r="270" spans="1:21" x14ac:dyDescent="0.3">
      <c r="A270" s="18"/>
      <c r="B270" s="176" t="s">
        <v>45</v>
      </c>
      <c r="C270" s="176"/>
      <c r="D270" s="176"/>
      <c r="E270" s="176"/>
      <c r="F270" s="176"/>
      <c r="G270" s="176"/>
      <c r="H270" s="176"/>
      <c r="I270" s="176"/>
      <c r="J270" s="177"/>
      <c r="K270" s="36">
        <f>SUM(K243:K267)</f>
        <v>0</v>
      </c>
      <c r="L270" s="36">
        <f>SUM(L243:L267)</f>
        <v>0</v>
      </c>
      <c r="M270" s="36">
        <f>SUM(M243:M267)</f>
        <v>0</v>
      </c>
      <c r="N270" s="113"/>
      <c r="O270" s="113"/>
      <c r="P270" s="113"/>
      <c r="Q270" s="113"/>
      <c r="R270" s="113"/>
      <c r="S270" s="113"/>
      <c r="T270" s="113"/>
      <c r="U270" s="114"/>
    </row>
    <row r="271" spans="1:21" x14ac:dyDescent="0.3">
      <c r="A271" s="39"/>
      <c r="B271" s="40"/>
      <c r="C271" s="40"/>
      <c r="D271" s="40"/>
      <c r="E271" s="40"/>
      <c r="F271" s="40"/>
      <c r="G271" s="40"/>
      <c r="H271" s="40"/>
      <c r="I271" s="40"/>
      <c r="J271" s="40"/>
      <c r="K271" s="40"/>
      <c r="L271" s="40"/>
      <c r="M271" s="41"/>
      <c r="N271" s="113"/>
      <c r="O271" s="113"/>
      <c r="P271" s="113"/>
      <c r="Q271" s="113"/>
      <c r="R271" s="113"/>
      <c r="S271" s="113"/>
      <c r="T271" s="113"/>
      <c r="U271" s="114"/>
    </row>
    <row r="272" spans="1:21" x14ac:dyDescent="0.3">
      <c r="A272" s="123"/>
      <c r="B272" s="124" t="s">
        <v>131</v>
      </c>
      <c r="C272" s="125"/>
      <c r="D272" s="125"/>
      <c r="E272" s="125"/>
      <c r="F272" s="125"/>
      <c r="G272" s="125"/>
      <c r="H272" s="125"/>
      <c r="I272" s="125"/>
      <c r="J272" s="126"/>
      <c r="K272" s="123"/>
      <c r="L272" s="124"/>
      <c r="M272" s="125"/>
      <c r="N272" s="113"/>
      <c r="O272" s="113"/>
      <c r="P272" s="113"/>
      <c r="Q272" s="113"/>
      <c r="R272" s="113"/>
      <c r="S272" s="113"/>
      <c r="T272" s="113"/>
      <c r="U272" s="114"/>
    </row>
    <row r="273" spans="1:21" ht="15" thickBot="1" x14ac:dyDescent="0.35">
      <c r="A273" s="127"/>
      <c r="B273" s="64" t="s">
        <v>153</v>
      </c>
      <c r="C273" s="128"/>
      <c r="D273" s="128"/>
      <c r="E273" s="128"/>
      <c r="F273" s="128"/>
      <c r="G273" s="128"/>
      <c r="H273" s="128"/>
      <c r="I273" s="128"/>
      <c r="J273" s="129"/>
      <c r="K273" s="127"/>
      <c r="L273" s="64"/>
      <c r="M273" s="128"/>
      <c r="N273" s="113"/>
      <c r="O273" s="113"/>
      <c r="P273" s="113"/>
      <c r="Q273" s="113"/>
      <c r="R273" s="113"/>
      <c r="S273" s="113"/>
      <c r="T273" s="113"/>
      <c r="U273" s="114"/>
    </row>
    <row r="274" spans="1:21" ht="15" thickTop="1" x14ac:dyDescent="0.3">
      <c r="A274" s="31"/>
      <c r="B274" s="3"/>
      <c r="C274" s="32"/>
      <c r="D274" s="32"/>
      <c r="E274" s="32"/>
      <c r="F274" s="32"/>
      <c r="G274" s="32"/>
      <c r="H274" s="32"/>
      <c r="I274" s="32"/>
      <c r="J274" s="32"/>
      <c r="N274" s="113"/>
      <c r="O274" s="113"/>
      <c r="P274" s="113"/>
      <c r="Q274" s="113"/>
      <c r="R274" s="113"/>
      <c r="S274" s="113"/>
      <c r="T274" s="113"/>
      <c r="U274" s="114"/>
    </row>
    <row r="275" spans="1:21" ht="26.25" hidden="1" customHeight="1" x14ac:dyDescent="0.3">
      <c r="A275" s="31"/>
      <c r="B275" s="180" t="s">
        <v>106</v>
      </c>
      <c r="C275" s="181"/>
      <c r="D275" s="181"/>
      <c r="E275" s="181"/>
      <c r="F275" s="181"/>
      <c r="G275" s="181"/>
      <c r="H275" s="181"/>
      <c r="I275" s="181"/>
      <c r="J275" s="181"/>
      <c r="K275" s="181"/>
      <c r="L275" s="181"/>
      <c r="M275" s="181"/>
      <c r="N275" s="113"/>
      <c r="O275" s="113"/>
      <c r="P275" s="113"/>
      <c r="Q275" s="113"/>
      <c r="R275" s="113"/>
      <c r="S275" s="113"/>
      <c r="T275" s="113"/>
      <c r="U275" s="114"/>
    </row>
    <row r="276" spans="1:21" hidden="1" x14ac:dyDescent="0.3">
      <c r="A276" s="39"/>
      <c r="B276" s="40"/>
      <c r="C276" s="40"/>
      <c r="D276" s="40"/>
      <c r="E276" s="40"/>
      <c r="F276" s="40"/>
      <c r="G276" s="40"/>
      <c r="H276" s="40"/>
      <c r="I276" s="40"/>
      <c r="J276" s="40"/>
      <c r="K276" s="40"/>
      <c r="L276" s="40"/>
      <c r="M276" s="41"/>
      <c r="N276" s="113"/>
      <c r="O276" s="113"/>
      <c r="P276" s="113"/>
      <c r="Q276" s="113"/>
      <c r="R276" s="113"/>
      <c r="S276" s="113"/>
      <c r="T276" s="113"/>
      <c r="U276" s="114"/>
    </row>
    <row r="277" spans="1:21" hidden="1" x14ac:dyDescent="0.3">
      <c r="A277" s="76"/>
      <c r="B277" s="166" t="s">
        <v>38</v>
      </c>
      <c r="C277" s="169"/>
      <c r="D277" s="169"/>
      <c r="E277" s="169"/>
      <c r="F277" s="169"/>
      <c r="G277" s="169"/>
      <c r="H277" s="169"/>
      <c r="I277" s="169"/>
      <c r="J277" s="191"/>
      <c r="K277" s="15" t="s">
        <v>29</v>
      </c>
      <c r="L277" s="15" t="s">
        <v>30</v>
      </c>
      <c r="M277" s="16" t="s">
        <v>9</v>
      </c>
      <c r="N277" s="113"/>
      <c r="O277" s="113"/>
      <c r="P277" s="113"/>
      <c r="Q277" s="113"/>
      <c r="R277" s="113"/>
      <c r="S277" s="113"/>
      <c r="T277" s="113"/>
      <c r="U277" s="114"/>
    </row>
    <row r="278" spans="1:21" hidden="1" x14ac:dyDescent="0.3">
      <c r="A278" s="76" t="s">
        <v>10</v>
      </c>
      <c r="B278" s="154"/>
      <c r="C278" s="157"/>
      <c r="D278" s="157"/>
      <c r="E278" s="157"/>
      <c r="F278" s="157"/>
      <c r="G278" s="157"/>
      <c r="H278" s="157"/>
      <c r="I278" s="157"/>
      <c r="J278" s="158"/>
      <c r="K278" s="101">
        <v>0</v>
      </c>
      <c r="L278" s="101">
        <v>0</v>
      </c>
      <c r="M278" s="101">
        <v>0</v>
      </c>
      <c r="N278" s="113"/>
      <c r="O278" s="113"/>
      <c r="P278" s="113"/>
      <c r="Q278" s="113"/>
      <c r="R278" s="113"/>
      <c r="S278" s="113"/>
      <c r="T278" s="113"/>
      <c r="U278" s="114"/>
    </row>
    <row r="279" spans="1:21" hidden="1" x14ac:dyDescent="0.3">
      <c r="A279" s="76" t="s">
        <v>11</v>
      </c>
      <c r="B279" s="154"/>
      <c r="C279" s="157"/>
      <c r="D279" s="157"/>
      <c r="E279" s="157"/>
      <c r="F279" s="157"/>
      <c r="G279" s="157"/>
      <c r="H279" s="157"/>
      <c r="I279" s="157"/>
      <c r="J279" s="158"/>
      <c r="K279" s="101">
        <v>0</v>
      </c>
      <c r="L279" s="101">
        <v>0</v>
      </c>
      <c r="M279" s="101">
        <v>0</v>
      </c>
      <c r="N279" s="113"/>
      <c r="O279" s="113"/>
      <c r="P279" s="113"/>
      <c r="Q279" s="113"/>
      <c r="R279" s="113"/>
      <c r="S279" s="113"/>
      <c r="T279" s="113"/>
      <c r="U279" s="114"/>
    </row>
    <row r="280" spans="1:21" hidden="1" x14ac:dyDescent="0.3">
      <c r="A280" s="76" t="s">
        <v>12</v>
      </c>
      <c r="B280" s="154"/>
      <c r="C280" s="157"/>
      <c r="D280" s="157"/>
      <c r="E280" s="157"/>
      <c r="F280" s="157"/>
      <c r="G280" s="157"/>
      <c r="H280" s="157"/>
      <c r="I280" s="157"/>
      <c r="J280" s="158"/>
      <c r="K280" s="101">
        <v>0</v>
      </c>
      <c r="L280" s="101">
        <v>0</v>
      </c>
      <c r="M280" s="101">
        <v>0</v>
      </c>
      <c r="N280" s="113"/>
      <c r="O280" s="113"/>
      <c r="P280" s="113"/>
      <c r="Q280" s="113"/>
      <c r="R280" s="113"/>
      <c r="S280" s="113"/>
      <c r="T280" s="113"/>
      <c r="U280" s="114"/>
    </row>
    <row r="281" spans="1:21" hidden="1" x14ac:dyDescent="0.3">
      <c r="A281" s="76" t="s">
        <v>13</v>
      </c>
      <c r="B281" s="154"/>
      <c r="C281" s="157"/>
      <c r="D281" s="157"/>
      <c r="E281" s="157"/>
      <c r="F281" s="157"/>
      <c r="G281" s="157"/>
      <c r="H281" s="157"/>
      <c r="I281" s="157"/>
      <c r="J281" s="158"/>
      <c r="K281" s="101">
        <v>0</v>
      </c>
      <c r="L281" s="101">
        <v>0</v>
      </c>
      <c r="M281" s="101">
        <v>0</v>
      </c>
      <c r="N281" s="113"/>
      <c r="O281" s="113"/>
      <c r="P281" s="113"/>
      <c r="Q281" s="113"/>
      <c r="R281" s="113"/>
      <c r="S281" s="113"/>
      <c r="T281" s="113"/>
      <c r="U281" s="114"/>
    </row>
    <row r="282" spans="1:21" hidden="1" x14ac:dyDescent="0.3">
      <c r="A282" s="76" t="s">
        <v>14</v>
      </c>
      <c r="B282" s="154"/>
      <c r="C282" s="157"/>
      <c r="D282" s="157"/>
      <c r="E282" s="157"/>
      <c r="F282" s="157"/>
      <c r="G282" s="157"/>
      <c r="H282" s="157"/>
      <c r="I282" s="157"/>
      <c r="J282" s="158"/>
      <c r="K282" s="101">
        <v>0</v>
      </c>
      <c r="L282" s="101">
        <v>0</v>
      </c>
      <c r="M282" s="101">
        <v>0</v>
      </c>
      <c r="N282" s="113"/>
      <c r="O282" s="113"/>
      <c r="P282" s="113"/>
      <c r="Q282" s="113"/>
      <c r="R282" s="113"/>
      <c r="S282" s="113"/>
      <c r="T282" s="113"/>
      <c r="U282" s="114"/>
    </row>
    <row r="283" spans="1:21" hidden="1" x14ac:dyDescent="0.3">
      <c r="A283" s="76" t="s">
        <v>15</v>
      </c>
      <c r="B283" s="154"/>
      <c r="C283" s="157"/>
      <c r="D283" s="157"/>
      <c r="E283" s="157"/>
      <c r="F283" s="157"/>
      <c r="G283" s="157"/>
      <c r="H283" s="157"/>
      <c r="I283" s="157"/>
      <c r="J283" s="158"/>
      <c r="K283" s="101">
        <v>0</v>
      </c>
      <c r="L283" s="101">
        <v>0</v>
      </c>
      <c r="M283" s="101">
        <v>0</v>
      </c>
      <c r="N283" s="113"/>
      <c r="O283" s="113"/>
      <c r="P283" s="113"/>
      <c r="Q283" s="113"/>
      <c r="R283" s="113"/>
      <c r="S283" s="113"/>
      <c r="T283" s="113"/>
      <c r="U283" s="114"/>
    </row>
    <row r="284" spans="1:21" hidden="1" x14ac:dyDescent="0.3">
      <c r="A284" s="76" t="s">
        <v>16</v>
      </c>
      <c r="B284" s="154"/>
      <c r="C284" s="157"/>
      <c r="D284" s="157"/>
      <c r="E284" s="157"/>
      <c r="F284" s="157"/>
      <c r="G284" s="157"/>
      <c r="H284" s="157"/>
      <c r="I284" s="157"/>
      <c r="J284" s="158"/>
      <c r="K284" s="101">
        <v>0</v>
      </c>
      <c r="L284" s="101">
        <v>0</v>
      </c>
      <c r="M284" s="101">
        <v>0</v>
      </c>
      <c r="N284" s="113"/>
      <c r="O284" s="113"/>
      <c r="P284" s="113"/>
      <c r="Q284" s="113"/>
      <c r="R284" s="113"/>
      <c r="S284" s="113"/>
      <c r="T284" s="113"/>
      <c r="U284" s="114"/>
    </row>
    <row r="285" spans="1:21" hidden="1" x14ac:dyDescent="0.3">
      <c r="A285" s="76" t="s">
        <v>17</v>
      </c>
      <c r="B285" s="154"/>
      <c r="C285" s="157"/>
      <c r="D285" s="157"/>
      <c r="E285" s="157"/>
      <c r="F285" s="157"/>
      <c r="G285" s="157"/>
      <c r="H285" s="157"/>
      <c r="I285" s="157"/>
      <c r="J285" s="158"/>
      <c r="K285" s="101">
        <v>0</v>
      </c>
      <c r="L285" s="101">
        <v>0</v>
      </c>
      <c r="M285" s="101">
        <v>0</v>
      </c>
      <c r="N285" s="113"/>
      <c r="O285" s="113"/>
      <c r="P285" s="113"/>
      <c r="Q285" s="113"/>
      <c r="R285" s="113"/>
      <c r="S285" s="113"/>
      <c r="T285" s="113"/>
      <c r="U285" s="114"/>
    </row>
    <row r="286" spans="1:21" hidden="1" x14ac:dyDescent="0.3">
      <c r="A286" s="76" t="s">
        <v>18</v>
      </c>
      <c r="B286" s="154"/>
      <c r="C286" s="157"/>
      <c r="D286" s="157"/>
      <c r="E286" s="157"/>
      <c r="F286" s="157"/>
      <c r="G286" s="157"/>
      <c r="H286" s="157"/>
      <c r="I286" s="157"/>
      <c r="J286" s="158"/>
      <c r="K286" s="101">
        <v>0</v>
      </c>
      <c r="L286" s="101">
        <v>0</v>
      </c>
      <c r="M286" s="101">
        <v>0</v>
      </c>
      <c r="N286" s="113"/>
      <c r="O286" s="113"/>
      <c r="P286" s="113"/>
      <c r="Q286" s="113"/>
      <c r="R286" s="113"/>
      <c r="S286" s="113"/>
      <c r="T286" s="113"/>
      <c r="U286" s="114"/>
    </row>
    <row r="287" spans="1:21" hidden="1" x14ac:dyDescent="0.3">
      <c r="A287" s="76" t="s">
        <v>19</v>
      </c>
      <c r="B287" s="154"/>
      <c r="C287" s="157"/>
      <c r="D287" s="157"/>
      <c r="E287" s="157"/>
      <c r="F287" s="157"/>
      <c r="G287" s="157"/>
      <c r="H287" s="157"/>
      <c r="I287" s="157"/>
      <c r="J287" s="158"/>
      <c r="K287" s="101">
        <v>0</v>
      </c>
      <c r="L287" s="101">
        <v>0</v>
      </c>
      <c r="M287" s="101">
        <v>0</v>
      </c>
      <c r="N287" s="113"/>
      <c r="O287" s="113"/>
      <c r="P287" s="113"/>
      <c r="Q287" s="113"/>
      <c r="R287" s="113"/>
      <c r="S287" s="113"/>
      <c r="T287" s="113"/>
      <c r="U287" s="114"/>
    </row>
    <row r="288" spans="1:21" hidden="1" x14ac:dyDescent="0.3">
      <c r="A288" s="76" t="s">
        <v>20</v>
      </c>
      <c r="B288" s="154"/>
      <c r="C288" s="157"/>
      <c r="D288" s="157"/>
      <c r="E288" s="157"/>
      <c r="F288" s="157"/>
      <c r="G288" s="157"/>
      <c r="H288" s="157"/>
      <c r="I288" s="157"/>
      <c r="J288" s="158"/>
      <c r="K288" s="101">
        <v>0</v>
      </c>
      <c r="L288" s="101">
        <v>0</v>
      </c>
      <c r="M288" s="101">
        <v>0</v>
      </c>
      <c r="N288" s="113"/>
      <c r="O288" s="113"/>
      <c r="P288" s="113"/>
      <c r="Q288" s="113"/>
      <c r="R288" s="113"/>
      <c r="S288" s="113"/>
      <c r="T288" s="113"/>
      <c r="U288" s="114"/>
    </row>
    <row r="289" spans="1:21" hidden="1" x14ac:dyDescent="0.3">
      <c r="A289" s="76" t="s">
        <v>21</v>
      </c>
      <c r="B289" s="154"/>
      <c r="C289" s="157"/>
      <c r="D289" s="157"/>
      <c r="E289" s="157"/>
      <c r="F289" s="157"/>
      <c r="G289" s="157"/>
      <c r="H289" s="157"/>
      <c r="I289" s="157"/>
      <c r="J289" s="158"/>
      <c r="K289" s="101">
        <v>0</v>
      </c>
      <c r="L289" s="101">
        <v>0</v>
      </c>
      <c r="M289" s="101">
        <v>0</v>
      </c>
      <c r="N289" s="113"/>
      <c r="O289" s="113"/>
      <c r="P289" s="113"/>
      <c r="Q289" s="113"/>
      <c r="R289" s="113"/>
      <c r="S289" s="113"/>
      <c r="T289" s="113"/>
      <c r="U289" s="114"/>
    </row>
    <row r="290" spans="1:21" hidden="1" x14ac:dyDescent="0.3">
      <c r="A290" s="76" t="s">
        <v>52</v>
      </c>
      <c r="B290" s="154"/>
      <c r="C290" s="157"/>
      <c r="D290" s="157"/>
      <c r="E290" s="157"/>
      <c r="F290" s="157"/>
      <c r="G290" s="157"/>
      <c r="H290" s="157"/>
      <c r="I290" s="157"/>
      <c r="J290" s="158"/>
      <c r="K290" s="101">
        <v>0</v>
      </c>
      <c r="L290" s="101">
        <v>0</v>
      </c>
      <c r="M290" s="101">
        <v>0</v>
      </c>
      <c r="N290" s="113"/>
      <c r="O290" s="113"/>
      <c r="P290" s="113"/>
      <c r="Q290" s="113"/>
      <c r="R290" s="113"/>
      <c r="S290" s="113"/>
      <c r="T290" s="113"/>
      <c r="U290" s="114"/>
    </row>
    <row r="291" spans="1:21" hidden="1" x14ac:dyDescent="0.3">
      <c r="A291" s="76" t="s">
        <v>53</v>
      </c>
      <c r="B291" s="154"/>
      <c r="C291" s="157"/>
      <c r="D291" s="157"/>
      <c r="E291" s="157"/>
      <c r="F291" s="157"/>
      <c r="G291" s="157"/>
      <c r="H291" s="157"/>
      <c r="I291" s="157"/>
      <c r="J291" s="158"/>
      <c r="K291" s="101">
        <v>0</v>
      </c>
      <c r="L291" s="101">
        <v>0</v>
      </c>
      <c r="M291" s="101">
        <v>0</v>
      </c>
      <c r="N291" s="113"/>
      <c r="O291" s="113"/>
      <c r="P291" s="113"/>
      <c r="Q291" s="113"/>
      <c r="R291" s="113"/>
      <c r="S291" s="113"/>
      <c r="T291" s="113"/>
      <c r="U291" s="114"/>
    </row>
    <row r="292" spans="1:21" hidden="1" x14ac:dyDescent="0.3">
      <c r="A292" s="76" t="s">
        <v>54</v>
      </c>
      <c r="B292" s="154"/>
      <c r="C292" s="157"/>
      <c r="D292" s="157"/>
      <c r="E292" s="157"/>
      <c r="F292" s="157"/>
      <c r="G292" s="157"/>
      <c r="H292" s="157"/>
      <c r="I292" s="157"/>
      <c r="J292" s="158"/>
      <c r="K292" s="101">
        <v>0</v>
      </c>
      <c r="L292" s="101">
        <v>0</v>
      </c>
      <c r="M292" s="101">
        <v>0</v>
      </c>
      <c r="N292" s="113"/>
      <c r="O292" s="113"/>
      <c r="P292" s="113"/>
      <c r="Q292" s="113"/>
      <c r="R292" s="113"/>
      <c r="S292" s="113"/>
      <c r="T292" s="113"/>
      <c r="U292" s="114"/>
    </row>
    <row r="293" spans="1:21" hidden="1" x14ac:dyDescent="0.3">
      <c r="A293" s="76" t="s">
        <v>55</v>
      </c>
      <c r="B293" s="154"/>
      <c r="C293" s="157"/>
      <c r="D293" s="157"/>
      <c r="E293" s="157"/>
      <c r="F293" s="157"/>
      <c r="G293" s="157"/>
      <c r="H293" s="157"/>
      <c r="I293" s="157"/>
      <c r="J293" s="158"/>
      <c r="K293" s="101">
        <v>0</v>
      </c>
      <c r="L293" s="101">
        <v>0</v>
      </c>
      <c r="M293" s="101">
        <v>0</v>
      </c>
      <c r="N293" s="113"/>
      <c r="O293" s="113"/>
      <c r="P293" s="113"/>
      <c r="Q293" s="113"/>
      <c r="R293" s="113"/>
      <c r="S293" s="113"/>
      <c r="T293" s="113"/>
      <c r="U293" s="114"/>
    </row>
    <row r="294" spans="1:21" hidden="1" x14ac:dyDescent="0.3">
      <c r="A294" s="76" t="s">
        <v>57</v>
      </c>
      <c r="B294" s="154"/>
      <c r="C294" s="157"/>
      <c r="D294" s="157"/>
      <c r="E294" s="157"/>
      <c r="F294" s="157"/>
      <c r="G294" s="157"/>
      <c r="H294" s="157"/>
      <c r="I294" s="157"/>
      <c r="J294" s="158"/>
      <c r="K294" s="101">
        <v>0</v>
      </c>
      <c r="L294" s="101">
        <v>0</v>
      </c>
      <c r="M294" s="101">
        <v>0</v>
      </c>
      <c r="N294" s="113"/>
      <c r="O294" s="113"/>
      <c r="P294" s="113"/>
      <c r="Q294" s="113"/>
      <c r="R294" s="113"/>
      <c r="S294" s="113"/>
      <c r="T294" s="113"/>
      <c r="U294" s="114"/>
    </row>
    <row r="295" spans="1:21" hidden="1" x14ac:dyDescent="0.3">
      <c r="A295" s="76" t="s">
        <v>56</v>
      </c>
      <c r="B295" s="154"/>
      <c r="C295" s="157"/>
      <c r="D295" s="157"/>
      <c r="E295" s="157"/>
      <c r="F295" s="157"/>
      <c r="G295" s="157"/>
      <c r="H295" s="157"/>
      <c r="I295" s="157"/>
      <c r="J295" s="158"/>
      <c r="K295" s="101">
        <v>0</v>
      </c>
      <c r="L295" s="101">
        <v>0</v>
      </c>
      <c r="M295" s="101">
        <v>0</v>
      </c>
      <c r="N295" s="113"/>
      <c r="O295" s="113"/>
      <c r="P295" s="113"/>
      <c r="Q295" s="113"/>
      <c r="R295" s="113"/>
      <c r="S295" s="113"/>
      <c r="T295" s="113"/>
      <c r="U295" s="114"/>
    </row>
    <row r="296" spans="1:21" hidden="1" x14ac:dyDescent="0.3">
      <c r="A296" s="76" t="s">
        <v>58</v>
      </c>
      <c r="B296" s="154"/>
      <c r="C296" s="157"/>
      <c r="D296" s="157"/>
      <c r="E296" s="157"/>
      <c r="F296" s="157"/>
      <c r="G296" s="157"/>
      <c r="H296" s="157"/>
      <c r="I296" s="157"/>
      <c r="J296" s="158"/>
      <c r="K296" s="101">
        <v>0</v>
      </c>
      <c r="L296" s="101">
        <v>0</v>
      </c>
      <c r="M296" s="101">
        <v>0</v>
      </c>
      <c r="N296" s="113"/>
      <c r="O296" s="113"/>
      <c r="P296" s="113"/>
      <c r="Q296" s="113"/>
      <c r="R296" s="113"/>
      <c r="S296" s="113"/>
      <c r="T296" s="113"/>
      <c r="U296" s="114"/>
    </row>
    <row r="297" spans="1:21" hidden="1" x14ac:dyDescent="0.3">
      <c r="A297" s="76" t="s">
        <v>59</v>
      </c>
      <c r="B297" s="154"/>
      <c r="C297" s="157"/>
      <c r="D297" s="157"/>
      <c r="E297" s="157"/>
      <c r="F297" s="157"/>
      <c r="G297" s="157"/>
      <c r="H297" s="157"/>
      <c r="I297" s="157"/>
      <c r="J297" s="158"/>
      <c r="K297" s="101">
        <v>0</v>
      </c>
      <c r="L297" s="101">
        <v>0</v>
      </c>
      <c r="M297" s="101">
        <v>0</v>
      </c>
      <c r="N297" s="113"/>
      <c r="O297" s="113"/>
      <c r="P297" s="113"/>
      <c r="Q297" s="113"/>
      <c r="R297" s="113"/>
      <c r="S297" s="113"/>
      <c r="T297" s="113"/>
      <c r="U297" s="114"/>
    </row>
    <row r="298" spans="1:21" hidden="1" x14ac:dyDescent="0.3">
      <c r="A298" s="76" t="s">
        <v>60</v>
      </c>
      <c r="B298" s="154"/>
      <c r="C298" s="157"/>
      <c r="D298" s="157"/>
      <c r="E298" s="157"/>
      <c r="F298" s="157"/>
      <c r="G298" s="157"/>
      <c r="H298" s="157"/>
      <c r="I298" s="157"/>
      <c r="J298" s="158"/>
      <c r="K298" s="101">
        <v>0</v>
      </c>
      <c r="L298" s="101">
        <v>0</v>
      </c>
      <c r="M298" s="101">
        <v>0</v>
      </c>
      <c r="N298" s="113"/>
      <c r="O298" s="113"/>
      <c r="P298" s="113"/>
      <c r="Q298" s="113"/>
      <c r="R298" s="113"/>
      <c r="S298" s="113"/>
      <c r="T298" s="113"/>
      <c r="U298" s="114"/>
    </row>
    <row r="299" spans="1:21" hidden="1" x14ac:dyDescent="0.3">
      <c r="A299" s="76" t="s">
        <v>61</v>
      </c>
      <c r="B299" s="154"/>
      <c r="C299" s="157"/>
      <c r="D299" s="157"/>
      <c r="E299" s="157"/>
      <c r="F299" s="157"/>
      <c r="G299" s="157"/>
      <c r="H299" s="157"/>
      <c r="I299" s="157"/>
      <c r="J299" s="158"/>
      <c r="K299" s="101">
        <v>0</v>
      </c>
      <c r="L299" s="101">
        <v>0</v>
      </c>
      <c r="M299" s="101">
        <v>0</v>
      </c>
      <c r="N299" s="113"/>
      <c r="O299" s="113"/>
      <c r="P299" s="113"/>
      <c r="Q299" s="113"/>
      <c r="R299" s="113"/>
      <c r="S299" s="113"/>
      <c r="T299" s="113"/>
      <c r="U299" s="114"/>
    </row>
    <row r="300" spans="1:21" hidden="1" x14ac:dyDescent="0.3">
      <c r="A300" s="76" t="s">
        <v>62</v>
      </c>
      <c r="B300" s="154"/>
      <c r="C300" s="157"/>
      <c r="D300" s="157"/>
      <c r="E300" s="157"/>
      <c r="F300" s="157"/>
      <c r="G300" s="157"/>
      <c r="H300" s="157"/>
      <c r="I300" s="157"/>
      <c r="J300" s="158"/>
      <c r="K300" s="101">
        <v>0</v>
      </c>
      <c r="L300" s="101">
        <v>0</v>
      </c>
      <c r="M300" s="101">
        <v>0</v>
      </c>
      <c r="N300" s="113"/>
      <c r="O300" s="113"/>
      <c r="P300" s="113"/>
      <c r="Q300" s="113"/>
      <c r="R300" s="113"/>
      <c r="S300" s="113"/>
      <c r="T300" s="113"/>
      <c r="U300" s="114"/>
    </row>
    <row r="301" spans="1:21" hidden="1" x14ac:dyDescent="0.3">
      <c r="A301" s="76" t="s">
        <v>63</v>
      </c>
      <c r="B301" s="154"/>
      <c r="C301" s="157"/>
      <c r="D301" s="157"/>
      <c r="E301" s="157"/>
      <c r="F301" s="157"/>
      <c r="G301" s="157"/>
      <c r="H301" s="157"/>
      <c r="I301" s="157"/>
      <c r="J301" s="158"/>
      <c r="K301" s="101">
        <v>0</v>
      </c>
      <c r="L301" s="101">
        <v>0</v>
      </c>
      <c r="M301" s="101">
        <v>0</v>
      </c>
      <c r="N301" s="113"/>
      <c r="O301" s="113"/>
      <c r="P301" s="113"/>
      <c r="Q301" s="113"/>
      <c r="R301" s="113"/>
      <c r="S301" s="113"/>
      <c r="T301" s="113"/>
      <c r="U301" s="114"/>
    </row>
    <row r="302" spans="1:21" hidden="1" x14ac:dyDescent="0.3">
      <c r="A302" s="76" t="s">
        <v>64</v>
      </c>
      <c r="B302" s="154"/>
      <c r="C302" s="157"/>
      <c r="D302" s="157"/>
      <c r="E302" s="157"/>
      <c r="F302" s="157"/>
      <c r="G302" s="157"/>
      <c r="H302" s="157"/>
      <c r="I302" s="157"/>
      <c r="J302" s="158"/>
      <c r="K302" s="101">
        <v>0</v>
      </c>
      <c r="L302" s="101">
        <v>0</v>
      </c>
      <c r="M302" s="101">
        <v>0</v>
      </c>
      <c r="N302" s="113"/>
      <c r="O302" s="113"/>
      <c r="P302" s="113"/>
      <c r="Q302" s="113"/>
      <c r="R302" s="113"/>
      <c r="S302" s="113"/>
      <c r="T302" s="113"/>
      <c r="U302" s="114"/>
    </row>
    <row r="303" spans="1:21" hidden="1" x14ac:dyDescent="0.3">
      <c r="A303" s="76" t="s">
        <v>65</v>
      </c>
      <c r="B303" s="154"/>
      <c r="C303" s="157"/>
      <c r="D303" s="157"/>
      <c r="E303" s="157"/>
      <c r="F303" s="157"/>
      <c r="G303" s="157"/>
      <c r="H303" s="157"/>
      <c r="I303" s="157"/>
      <c r="J303" s="158"/>
      <c r="K303" s="101">
        <v>0</v>
      </c>
      <c r="L303" s="101">
        <v>0</v>
      </c>
      <c r="M303" s="101">
        <v>0</v>
      </c>
      <c r="N303" s="113"/>
      <c r="O303" s="113"/>
      <c r="P303" s="113"/>
      <c r="Q303" s="113"/>
      <c r="R303" s="113"/>
      <c r="S303" s="113"/>
      <c r="T303" s="113"/>
      <c r="U303" s="114"/>
    </row>
    <row r="304" spans="1:21" hidden="1" x14ac:dyDescent="0.3">
      <c r="A304" s="76" t="s">
        <v>66</v>
      </c>
      <c r="B304" s="154"/>
      <c r="C304" s="157"/>
      <c r="D304" s="157"/>
      <c r="E304" s="157"/>
      <c r="F304" s="157"/>
      <c r="G304" s="157"/>
      <c r="H304" s="157"/>
      <c r="I304" s="157"/>
      <c r="J304" s="158"/>
      <c r="K304" s="101">
        <v>0</v>
      </c>
      <c r="L304" s="101">
        <v>0</v>
      </c>
      <c r="M304" s="101">
        <v>0</v>
      </c>
      <c r="N304" s="113"/>
      <c r="O304" s="113"/>
      <c r="P304" s="113"/>
      <c r="Q304" s="113"/>
      <c r="R304" s="113"/>
      <c r="S304" s="113"/>
      <c r="T304" s="113"/>
      <c r="U304" s="114"/>
    </row>
    <row r="305" spans="1:21" hidden="1" x14ac:dyDescent="0.3">
      <c r="A305" s="76" t="s">
        <v>67</v>
      </c>
      <c r="B305" s="154"/>
      <c r="C305" s="157"/>
      <c r="D305" s="157"/>
      <c r="E305" s="157"/>
      <c r="F305" s="157"/>
      <c r="G305" s="157"/>
      <c r="H305" s="157"/>
      <c r="I305" s="157"/>
      <c r="J305" s="158"/>
      <c r="K305" s="101">
        <v>0</v>
      </c>
      <c r="L305" s="101">
        <v>0</v>
      </c>
      <c r="M305" s="101">
        <v>0</v>
      </c>
      <c r="N305" s="113"/>
      <c r="O305" s="113"/>
      <c r="P305" s="113"/>
      <c r="Q305" s="113"/>
      <c r="R305" s="113"/>
      <c r="S305" s="113"/>
      <c r="T305" s="113"/>
      <c r="U305" s="114"/>
    </row>
    <row r="306" spans="1:21" hidden="1" x14ac:dyDescent="0.3">
      <c r="A306" s="76" t="s">
        <v>68</v>
      </c>
      <c r="B306" s="154"/>
      <c r="C306" s="157"/>
      <c r="D306" s="157"/>
      <c r="E306" s="157"/>
      <c r="F306" s="157"/>
      <c r="G306" s="157"/>
      <c r="H306" s="157"/>
      <c r="I306" s="157"/>
      <c r="J306" s="158"/>
      <c r="K306" s="101">
        <v>0</v>
      </c>
      <c r="L306" s="101">
        <v>0</v>
      </c>
      <c r="M306" s="101">
        <v>0</v>
      </c>
      <c r="N306" s="113"/>
      <c r="O306" s="113"/>
      <c r="P306" s="113"/>
      <c r="Q306" s="113"/>
      <c r="R306" s="113"/>
      <c r="S306" s="113"/>
      <c r="T306" s="113"/>
      <c r="U306" s="114"/>
    </row>
    <row r="307" spans="1:21" hidden="1" x14ac:dyDescent="0.3">
      <c r="A307" s="76" t="s">
        <v>69</v>
      </c>
      <c r="B307" s="154"/>
      <c r="C307" s="157"/>
      <c r="D307" s="157"/>
      <c r="E307" s="157"/>
      <c r="F307" s="157"/>
      <c r="G307" s="157"/>
      <c r="H307" s="157"/>
      <c r="I307" s="157"/>
      <c r="J307" s="158"/>
      <c r="K307" s="101">
        <v>0</v>
      </c>
      <c r="L307" s="101">
        <v>0</v>
      </c>
      <c r="M307" s="101">
        <v>0</v>
      </c>
      <c r="N307" s="113"/>
      <c r="O307" s="113"/>
      <c r="P307" s="113"/>
      <c r="Q307" s="113"/>
      <c r="R307" s="113"/>
      <c r="S307" s="113"/>
      <c r="T307" s="113"/>
      <c r="U307" s="114"/>
    </row>
    <row r="308" spans="1:21" hidden="1" x14ac:dyDescent="0.3">
      <c r="A308" s="76" t="s">
        <v>70</v>
      </c>
      <c r="B308" s="154"/>
      <c r="C308" s="157"/>
      <c r="D308" s="157"/>
      <c r="E308" s="157"/>
      <c r="F308" s="157"/>
      <c r="G308" s="157"/>
      <c r="H308" s="157"/>
      <c r="I308" s="157"/>
      <c r="J308" s="158"/>
      <c r="K308" s="101">
        <v>0</v>
      </c>
      <c r="L308" s="101">
        <v>0</v>
      </c>
      <c r="M308" s="101">
        <v>0</v>
      </c>
      <c r="N308" s="113"/>
      <c r="O308" s="113"/>
      <c r="P308" s="113"/>
      <c r="Q308" s="113"/>
      <c r="R308" s="113"/>
      <c r="S308" s="113"/>
      <c r="T308" s="113"/>
      <c r="U308" s="114"/>
    </row>
    <row r="309" spans="1:21" hidden="1" x14ac:dyDescent="0.3">
      <c r="A309" s="76" t="s">
        <v>71</v>
      </c>
      <c r="B309" s="154"/>
      <c r="C309" s="157"/>
      <c r="D309" s="157"/>
      <c r="E309" s="157"/>
      <c r="F309" s="157"/>
      <c r="G309" s="157"/>
      <c r="H309" s="157"/>
      <c r="I309" s="157"/>
      <c r="J309" s="158"/>
      <c r="K309" s="101">
        <v>0</v>
      </c>
      <c r="L309" s="101">
        <v>0</v>
      </c>
      <c r="M309" s="101">
        <v>0</v>
      </c>
      <c r="N309" s="113"/>
      <c r="O309" s="113"/>
      <c r="P309" s="113"/>
      <c r="Q309" s="113"/>
      <c r="R309" s="113"/>
      <c r="S309" s="113"/>
      <c r="T309" s="113"/>
      <c r="U309" s="114"/>
    </row>
    <row r="310" spans="1:21" hidden="1" x14ac:dyDescent="0.3">
      <c r="A310" s="76" t="s">
        <v>72</v>
      </c>
      <c r="B310" s="154"/>
      <c r="C310" s="157"/>
      <c r="D310" s="157"/>
      <c r="E310" s="157"/>
      <c r="F310" s="157"/>
      <c r="G310" s="157"/>
      <c r="H310" s="157"/>
      <c r="I310" s="157"/>
      <c r="J310" s="158"/>
      <c r="K310" s="101">
        <v>0</v>
      </c>
      <c r="L310" s="101">
        <v>0</v>
      </c>
      <c r="M310" s="101">
        <v>0</v>
      </c>
      <c r="N310" s="113"/>
      <c r="O310" s="113"/>
      <c r="P310" s="113"/>
      <c r="Q310" s="113"/>
      <c r="R310" s="113"/>
      <c r="S310" s="113"/>
      <c r="T310" s="113"/>
      <c r="U310" s="114"/>
    </row>
    <row r="311" spans="1:21" hidden="1" x14ac:dyDescent="0.3">
      <c r="A311" s="76" t="s">
        <v>73</v>
      </c>
      <c r="B311" s="154"/>
      <c r="C311" s="157"/>
      <c r="D311" s="157"/>
      <c r="E311" s="157"/>
      <c r="F311" s="157"/>
      <c r="G311" s="157"/>
      <c r="H311" s="157"/>
      <c r="I311" s="157"/>
      <c r="J311" s="158"/>
      <c r="K311" s="101">
        <v>0</v>
      </c>
      <c r="L311" s="101">
        <v>0</v>
      </c>
      <c r="M311" s="101">
        <v>0</v>
      </c>
      <c r="N311" s="113"/>
      <c r="O311" s="113"/>
      <c r="P311" s="113"/>
      <c r="Q311" s="113"/>
      <c r="R311" s="113"/>
      <c r="S311" s="113"/>
      <c r="T311" s="113"/>
      <c r="U311" s="114"/>
    </row>
    <row r="312" spans="1:21" hidden="1" x14ac:dyDescent="0.3">
      <c r="A312" s="76" t="s">
        <v>74</v>
      </c>
      <c r="B312" s="154"/>
      <c r="C312" s="157"/>
      <c r="D312" s="157"/>
      <c r="E312" s="157"/>
      <c r="F312" s="157"/>
      <c r="G312" s="157"/>
      <c r="H312" s="157"/>
      <c r="I312" s="157"/>
      <c r="J312" s="158"/>
      <c r="K312" s="101">
        <v>0</v>
      </c>
      <c r="L312" s="101">
        <v>0</v>
      </c>
      <c r="M312" s="101">
        <v>0</v>
      </c>
      <c r="N312" s="113"/>
      <c r="O312" s="113"/>
      <c r="P312" s="113"/>
      <c r="Q312" s="113"/>
      <c r="R312" s="113"/>
      <c r="S312" s="113"/>
      <c r="T312" s="113"/>
      <c r="U312" s="114"/>
    </row>
    <row r="313" spans="1:21" hidden="1" x14ac:dyDescent="0.3">
      <c r="A313" s="76" t="s">
        <v>75</v>
      </c>
      <c r="B313" s="154"/>
      <c r="C313" s="157"/>
      <c r="D313" s="157"/>
      <c r="E313" s="157"/>
      <c r="F313" s="157"/>
      <c r="G313" s="157"/>
      <c r="H313" s="157"/>
      <c r="I313" s="157"/>
      <c r="J313" s="158"/>
      <c r="K313" s="101">
        <v>0</v>
      </c>
      <c r="L313" s="101">
        <v>0</v>
      </c>
      <c r="M313" s="101">
        <v>0</v>
      </c>
      <c r="N313" s="113"/>
      <c r="O313" s="113"/>
      <c r="P313" s="113"/>
      <c r="Q313" s="113"/>
      <c r="R313" s="113"/>
      <c r="S313" s="113"/>
      <c r="T313" s="113"/>
      <c r="U313" s="114"/>
    </row>
    <row r="314" spans="1:21" hidden="1" x14ac:dyDescent="0.3">
      <c r="A314" s="76" t="s">
        <v>76</v>
      </c>
      <c r="B314" s="154"/>
      <c r="C314" s="157"/>
      <c r="D314" s="157"/>
      <c r="E314" s="157"/>
      <c r="F314" s="157"/>
      <c r="G314" s="157"/>
      <c r="H314" s="157"/>
      <c r="I314" s="157"/>
      <c r="J314" s="158"/>
      <c r="K314" s="101">
        <v>0</v>
      </c>
      <c r="L314" s="101">
        <v>0</v>
      </c>
      <c r="M314" s="101">
        <v>0</v>
      </c>
      <c r="N314" s="113"/>
      <c r="O314" s="113"/>
      <c r="P314" s="113"/>
      <c r="Q314" s="113"/>
      <c r="R314" s="113"/>
      <c r="S314" s="113"/>
      <c r="T314" s="113"/>
      <c r="U314" s="114"/>
    </row>
    <row r="315" spans="1:21" hidden="1" x14ac:dyDescent="0.3">
      <c r="A315" s="76" t="s">
        <v>77</v>
      </c>
      <c r="B315" s="154"/>
      <c r="C315" s="157"/>
      <c r="D315" s="157"/>
      <c r="E315" s="157"/>
      <c r="F315" s="157"/>
      <c r="G315" s="157"/>
      <c r="H315" s="157"/>
      <c r="I315" s="157"/>
      <c r="J315" s="158"/>
      <c r="K315" s="101">
        <v>0</v>
      </c>
      <c r="L315" s="101">
        <v>0</v>
      </c>
      <c r="M315" s="101">
        <v>0</v>
      </c>
      <c r="N315" s="113"/>
      <c r="O315" s="113"/>
      <c r="P315" s="113"/>
      <c r="Q315" s="113"/>
      <c r="R315" s="113"/>
      <c r="S315" s="113"/>
      <c r="T315" s="113"/>
      <c r="U315" s="114"/>
    </row>
    <row r="316" spans="1:21" hidden="1" x14ac:dyDescent="0.3">
      <c r="A316" s="76" t="s">
        <v>78</v>
      </c>
      <c r="B316" s="154"/>
      <c r="C316" s="157"/>
      <c r="D316" s="157"/>
      <c r="E316" s="157"/>
      <c r="F316" s="157"/>
      <c r="G316" s="157"/>
      <c r="H316" s="157"/>
      <c r="I316" s="157"/>
      <c r="J316" s="158"/>
      <c r="K316" s="101">
        <v>0</v>
      </c>
      <c r="L316" s="101">
        <v>0</v>
      </c>
      <c r="M316" s="101">
        <v>0</v>
      </c>
      <c r="N316" s="113"/>
      <c r="O316" s="113"/>
      <c r="P316" s="113"/>
      <c r="Q316" s="113"/>
      <c r="R316" s="113"/>
      <c r="S316" s="113"/>
      <c r="T316" s="113"/>
      <c r="U316" s="114"/>
    </row>
    <row r="317" spans="1:21" hidden="1" x14ac:dyDescent="0.3">
      <c r="A317" s="76" t="s">
        <v>79</v>
      </c>
      <c r="B317" s="154"/>
      <c r="C317" s="157"/>
      <c r="D317" s="157"/>
      <c r="E317" s="157"/>
      <c r="F317" s="157"/>
      <c r="G317" s="157"/>
      <c r="H317" s="157"/>
      <c r="I317" s="157"/>
      <c r="J317" s="158"/>
      <c r="K317" s="101">
        <v>0</v>
      </c>
      <c r="L317" s="101">
        <v>0</v>
      </c>
      <c r="M317" s="101">
        <v>0</v>
      </c>
      <c r="N317" s="113"/>
      <c r="O317" s="113"/>
      <c r="P317" s="113"/>
      <c r="Q317" s="113"/>
      <c r="R317" s="113"/>
      <c r="S317" s="113"/>
      <c r="T317" s="113"/>
      <c r="U317" s="114"/>
    </row>
    <row r="318" spans="1:21" hidden="1" x14ac:dyDescent="0.3">
      <c r="A318" s="80" t="s">
        <v>80</v>
      </c>
      <c r="B318" s="154"/>
      <c r="C318" s="157"/>
      <c r="D318" s="157"/>
      <c r="E318" s="157"/>
      <c r="F318" s="157"/>
      <c r="G318" s="157"/>
      <c r="H318" s="157"/>
      <c r="I318" s="157"/>
      <c r="J318" s="158"/>
      <c r="K318" s="101">
        <v>0</v>
      </c>
      <c r="L318" s="101">
        <v>0</v>
      </c>
      <c r="M318" s="101">
        <v>0</v>
      </c>
      <c r="N318" s="113"/>
      <c r="O318" s="113"/>
      <c r="P318" s="113"/>
      <c r="Q318" s="113"/>
      <c r="R318" s="113"/>
      <c r="S318" s="113"/>
      <c r="T318" s="113"/>
      <c r="U318" s="114"/>
    </row>
    <row r="319" spans="1:21" hidden="1" x14ac:dyDescent="0.3">
      <c r="A319" s="80" t="s">
        <v>81</v>
      </c>
      <c r="B319" s="154"/>
      <c r="C319" s="157"/>
      <c r="D319" s="157"/>
      <c r="E319" s="157"/>
      <c r="F319" s="157"/>
      <c r="G319" s="157"/>
      <c r="H319" s="157"/>
      <c r="I319" s="157"/>
      <c r="J319" s="158"/>
      <c r="K319" s="101">
        <v>0</v>
      </c>
      <c r="L319" s="101">
        <v>0</v>
      </c>
      <c r="M319" s="101">
        <v>0</v>
      </c>
      <c r="N319" s="113"/>
      <c r="O319" s="113"/>
      <c r="P319" s="113"/>
      <c r="Q319" s="113"/>
      <c r="R319" s="113"/>
      <c r="S319" s="113"/>
      <c r="T319" s="113"/>
      <c r="U319" s="114"/>
    </row>
    <row r="320" spans="1:21" hidden="1" x14ac:dyDescent="0.3">
      <c r="A320" s="80" t="s">
        <v>82</v>
      </c>
      <c r="B320" s="154"/>
      <c r="C320" s="157"/>
      <c r="D320" s="157"/>
      <c r="E320" s="157"/>
      <c r="F320" s="157"/>
      <c r="G320" s="157"/>
      <c r="H320" s="157"/>
      <c r="I320" s="157"/>
      <c r="J320" s="158"/>
      <c r="K320" s="101">
        <v>0</v>
      </c>
      <c r="L320" s="101">
        <v>0</v>
      </c>
      <c r="M320" s="101">
        <v>0</v>
      </c>
      <c r="N320" s="113"/>
      <c r="O320" s="113"/>
      <c r="P320" s="113"/>
      <c r="Q320" s="113"/>
      <c r="R320" s="113"/>
      <c r="S320" s="113"/>
      <c r="T320" s="113"/>
      <c r="U320" s="114"/>
    </row>
    <row r="321" spans="1:21" hidden="1" x14ac:dyDescent="0.3">
      <c r="A321" s="80" t="s">
        <v>83</v>
      </c>
      <c r="B321" s="154"/>
      <c r="C321" s="157"/>
      <c r="D321" s="157"/>
      <c r="E321" s="157"/>
      <c r="F321" s="157"/>
      <c r="G321" s="157"/>
      <c r="H321" s="157"/>
      <c r="I321" s="157"/>
      <c r="J321" s="158"/>
      <c r="K321" s="101">
        <v>0</v>
      </c>
      <c r="L321" s="101">
        <v>0</v>
      </c>
      <c r="M321" s="101">
        <v>0</v>
      </c>
      <c r="N321" s="113"/>
      <c r="O321" s="113"/>
      <c r="P321" s="113"/>
      <c r="Q321" s="113"/>
      <c r="R321" s="113"/>
      <c r="S321" s="113"/>
      <c r="T321" s="113"/>
      <c r="U321" s="114"/>
    </row>
    <row r="322" spans="1:21" hidden="1" x14ac:dyDescent="0.3">
      <c r="A322" s="80" t="s">
        <v>84</v>
      </c>
      <c r="B322" s="154"/>
      <c r="C322" s="157"/>
      <c r="D322" s="157"/>
      <c r="E322" s="157"/>
      <c r="F322" s="157"/>
      <c r="G322" s="157"/>
      <c r="H322" s="157"/>
      <c r="I322" s="157"/>
      <c r="J322" s="158"/>
      <c r="K322" s="101">
        <v>0</v>
      </c>
      <c r="L322" s="101">
        <v>0</v>
      </c>
      <c r="M322" s="101">
        <v>0</v>
      </c>
      <c r="N322" s="113"/>
      <c r="O322" s="113"/>
      <c r="P322" s="113"/>
      <c r="Q322" s="113"/>
      <c r="R322" s="113"/>
      <c r="S322" s="113"/>
      <c r="T322" s="113"/>
      <c r="U322" s="114"/>
    </row>
    <row r="323" spans="1:21" hidden="1" x14ac:dyDescent="0.3">
      <c r="A323" s="80" t="s">
        <v>85</v>
      </c>
      <c r="B323" s="154"/>
      <c r="C323" s="157"/>
      <c r="D323" s="157"/>
      <c r="E323" s="157"/>
      <c r="F323" s="157"/>
      <c r="G323" s="157"/>
      <c r="H323" s="157"/>
      <c r="I323" s="157"/>
      <c r="J323" s="158"/>
      <c r="K323" s="101">
        <v>0</v>
      </c>
      <c r="L323" s="101">
        <v>0</v>
      </c>
      <c r="M323" s="101">
        <v>0</v>
      </c>
      <c r="N323" s="113"/>
      <c r="O323" s="113"/>
      <c r="P323" s="113"/>
      <c r="Q323" s="113"/>
      <c r="R323" s="113"/>
      <c r="S323" s="113"/>
      <c r="T323" s="113"/>
      <c r="U323" s="114"/>
    </row>
    <row r="324" spans="1:21" hidden="1" x14ac:dyDescent="0.3">
      <c r="A324" s="80" t="s">
        <v>86</v>
      </c>
      <c r="B324" s="154"/>
      <c r="C324" s="157"/>
      <c r="D324" s="157"/>
      <c r="E324" s="157"/>
      <c r="F324" s="157"/>
      <c r="G324" s="157"/>
      <c r="H324" s="157"/>
      <c r="I324" s="157"/>
      <c r="J324" s="158"/>
      <c r="K324" s="101">
        <v>0</v>
      </c>
      <c r="L324" s="101">
        <v>0</v>
      </c>
      <c r="M324" s="101">
        <v>0</v>
      </c>
      <c r="N324" s="113"/>
      <c r="O324" s="113"/>
      <c r="P324" s="113"/>
      <c r="Q324" s="113"/>
      <c r="R324" s="113"/>
      <c r="S324" s="113"/>
      <c r="T324" s="113"/>
      <c r="U324" s="114"/>
    </row>
    <row r="325" spans="1:21" hidden="1" x14ac:dyDescent="0.3">
      <c r="A325" s="80" t="s">
        <v>87</v>
      </c>
      <c r="B325" s="154"/>
      <c r="C325" s="157"/>
      <c r="D325" s="157"/>
      <c r="E325" s="157"/>
      <c r="F325" s="157"/>
      <c r="G325" s="157"/>
      <c r="H325" s="157"/>
      <c r="I325" s="157"/>
      <c r="J325" s="158"/>
      <c r="K325" s="101">
        <v>0</v>
      </c>
      <c r="L325" s="101">
        <v>0</v>
      </c>
      <c r="M325" s="101">
        <v>0</v>
      </c>
      <c r="N325" s="113"/>
      <c r="O325" s="113"/>
      <c r="P325" s="113"/>
      <c r="Q325" s="113"/>
      <c r="R325" s="113"/>
      <c r="S325" s="113"/>
      <c r="T325" s="113"/>
      <c r="U325" s="114"/>
    </row>
    <row r="326" spans="1:21" hidden="1" x14ac:dyDescent="0.3">
      <c r="A326" s="80" t="s">
        <v>88</v>
      </c>
      <c r="B326" s="154"/>
      <c r="C326" s="157"/>
      <c r="D326" s="157"/>
      <c r="E326" s="157"/>
      <c r="F326" s="157"/>
      <c r="G326" s="157"/>
      <c r="H326" s="157"/>
      <c r="I326" s="157"/>
      <c r="J326" s="158"/>
      <c r="K326" s="101">
        <v>0</v>
      </c>
      <c r="L326" s="101">
        <v>0</v>
      </c>
      <c r="M326" s="101">
        <v>0</v>
      </c>
      <c r="N326" s="113"/>
      <c r="O326" s="113"/>
      <c r="P326" s="113"/>
      <c r="Q326" s="113"/>
      <c r="R326" s="113"/>
      <c r="S326" s="113"/>
      <c r="T326" s="113"/>
      <c r="U326" s="114"/>
    </row>
    <row r="327" spans="1:21" hidden="1" x14ac:dyDescent="0.3">
      <c r="A327" s="80" t="s">
        <v>89</v>
      </c>
      <c r="B327" s="154"/>
      <c r="C327" s="157"/>
      <c r="D327" s="157"/>
      <c r="E327" s="157"/>
      <c r="F327" s="157"/>
      <c r="G327" s="157"/>
      <c r="H327" s="157"/>
      <c r="I327" s="157"/>
      <c r="J327" s="158"/>
      <c r="K327" s="101">
        <v>0</v>
      </c>
      <c r="L327" s="101">
        <v>0</v>
      </c>
      <c r="M327" s="101">
        <v>0</v>
      </c>
      <c r="N327" s="113"/>
      <c r="O327" s="113"/>
      <c r="P327" s="113"/>
      <c r="Q327" s="113"/>
      <c r="R327" s="113"/>
      <c r="S327" s="113"/>
      <c r="T327" s="113"/>
      <c r="U327" s="114"/>
    </row>
    <row r="328" spans="1:21" hidden="1" x14ac:dyDescent="0.3">
      <c r="A328" s="31"/>
      <c r="B328" s="1"/>
      <c r="J328" s="42"/>
      <c r="K328" s="43"/>
      <c r="L328" s="43"/>
      <c r="M328" s="43"/>
      <c r="N328" s="113"/>
      <c r="O328" s="113"/>
      <c r="P328" s="113"/>
      <c r="Q328" s="113"/>
      <c r="R328" s="113"/>
      <c r="S328" s="113"/>
      <c r="T328" s="113"/>
      <c r="U328" s="114"/>
    </row>
    <row r="329" spans="1:21" x14ac:dyDescent="0.3">
      <c r="A329" s="24"/>
      <c r="B329" s="25"/>
      <c r="C329" s="25"/>
      <c r="D329" s="25"/>
      <c r="E329" s="25"/>
      <c r="F329" s="25"/>
      <c r="G329" s="25"/>
      <c r="H329" s="25"/>
      <c r="I329" s="25"/>
      <c r="J329" s="25"/>
      <c r="K329" s="15" t="s">
        <v>29</v>
      </c>
      <c r="L329" s="15" t="s">
        <v>30</v>
      </c>
      <c r="M329" s="16" t="s">
        <v>9</v>
      </c>
      <c r="N329" s="113"/>
      <c r="O329" s="113"/>
      <c r="P329" s="113"/>
      <c r="Q329" s="113"/>
      <c r="R329" s="113"/>
      <c r="S329" s="113"/>
      <c r="T329" s="113"/>
      <c r="U329" s="114"/>
    </row>
    <row r="330" spans="1:21" x14ac:dyDescent="0.3">
      <c r="A330" s="18"/>
      <c r="B330" s="176" t="s">
        <v>46</v>
      </c>
      <c r="C330" s="176"/>
      <c r="D330" s="176"/>
      <c r="E330" s="176"/>
      <c r="F330" s="176"/>
      <c r="G330" s="176"/>
      <c r="H330" s="176"/>
      <c r="I330" s="176"/>
      <c r="J330" s="177"/>
      <c r="K330" s="36">
        <f>ROUND(SUM(K278:K327),0)</f>
        <v>0</v>
      </c>
      <c r="L330" s="36">
        <f>ROUND(SUM(L278:L327),0)</f>
        <v>0</v>
      </c>
      <c r="M330" s="36">
        <f>ROUND(SUM(M278:M327),0)</f>
        <v>0</v>
      </c>
      <c r="N330" s="113"/>
      <c r="O330" s="113"/>
      <c r="P330" s="113"/>
      <c r="Q330" s="113"/>
      <c r="R330" s="113"/>
      <c r="S330" s="113"/>
      <c r="T330" s="113"/>
      <c r="U330" s="114"/>
    </row>
    <row r="331" spans="1:21" x14ac:dyDescent="0.3">
      <c r="N331" s="113"/>
      <c r="O331" s="113"/>
      <c r="P331" s="113"/>
      <c r="Q331" s="113"/>
      <c r="R331" s="113"/>
      <c r="S331" s="113"/>
      <c r="T331" s="113"/>
      <c r="U331" s="114"/>
    </row>
    <row r="332" spans="1:21" ht="15" thickBot="1" x14ac:dyDescent="0.35">
      <c r="A332" s="62"/>
      <c r="B332" s="64" t="s">
        <v>128</v>
      </c>
      <c r="C332" s="63"/>
      <c r="D332" s="63"/>
      <c r="E332" s="63"/>
      <c r="F332" s="63"/>
      <c r="G332" s="63"/>
      <c r="H332" s="63"/>
      <c r="I332" s="63"/>
      <c r="J332" s="63"/>
      <c r="K332" s="61"/>
      <c r="L332" s="61"/>
      <c r="M332" s="61"/>
      <c r="N332" s="113"/>
      <c r="O332" s="113"/>
      <c r="P332" s="113"/>
      <c r="Q332" s="113"/>
      <c r="R332" s="113"/>
      <c r="S332" s="113"/>
      <c r="T332" s="113"/>
      <c r="U332" s="114"/>
    </row>
    <row r="333" spans="1:21" ht="15" thickTop="1" x14ac:dyDescent="0.3">
      <c r="A333" s="1"/>
      <c r="B333" s="29"/>
      <c r="C333" s="29"/>
      <c r="D333" s="29"/>
      <c r="E333" s="29"/>
      <c r="F333" s="29"/>
      <c r="G333" s="29"/>
      <c r="H333" s="29"/>
      <c r="I333" s="29"/>
      <c r="J333" s="29"/>
      <c r="K333" s="22"/>
      <c r="N333" s="113"/>
      <c r="O333" s="113"/>
      <c r="P333" s="113"/>
      <c r="Q333" s="113"/>
      <c r="R333" s="113"/>
      <c r="S333" s="113"/>
      <c r="T333" s="113"/>
      <c r="U333" s="114"/>
    </row>
    <row r="334" spans="1:21" x14ac:dyDescent="0.3">
      <c r="A334" s="1"/>
      <c r="B334" s="160" t="s">
        <v>32</v>
      </c>
      <c r="C334" s="161"/>
      <c r="D334" s="161"/>
      <c r="E334" s="161"/>
      <c r="F334" s="161"/>
      <c r="G334" s="161"/>
      <c r="H334" s="38">
        <f>G14</f>
        <v>0</v>
      </c>
      <c r="I334" s="38"/>
      <c r="J334" s="1"/>
      <c r="K334" s="20"/>
      <c r="N334" s="113"/>
      <c r="O334" s="113"/>
      <c r="P334" s="113"/>
      <c r="Q334" s="113"/>
      <c r="R334" s="113"/>
      <c r="S334" s="113"/>
      <c r="T334" s="113"/>
      <c r="U334" s="114"/>
    </row>
    <row r="335" spans="1:21" x14ac:dyDescent="0.3">
      <c r="A335" s="1"/>
      <c r="B335" s="1"/>
      <c r="C335" s="1"/>
      <c r="D335" s="21"/>
      <c r="E335" s="1"/>
      <c r="F335" s="1"/>
      <c r="G335" s="1"/>
      <c r="H335" s="1"/>
      <c r="I335" s="1"/>
      <c r="J335" s="1"/>
      <c r="K335" s="20"/>
      <c r="N335" s="113"/>
      <c r="O335" s="113"/>
      <c r="P335" s="113"/>
      <c r="Q335" s="113"/>
      <c r="R335" s="113"/>
      <c r="S335" s="113"/>
      <c r="T335" s="113"/>
      <c r="U335" s="114"/>
    </row>
    <row r="336" spans="1:21" x14ac:dyDescent="0.3">
      <c r="A336" s="1"/>
      <c r="B336" s="19" t="s">
        <v>33</v>
      </c>
      <c r="C336" s="1"/>
      <c r="D336" s="21"/>
      <c r="E336" s="1"/>
      <c r="F336" s="1"/>
      <c r="G336" s="1"/>
      <c r="H336" s="1"/>
      <c r="I336" s="1"/>
      <c r="J336" s="1"/>
      <c r="K336" s="20"/>
      <c r="N336" s="113"/>
      <c r="O336" s="113"/>
      <c r="P336" s="113"/>
      <c r="Q336" s="113"/>
      <c r="R336" s="113"/>
      <c r="S336" s="113"/>
      <c r="T336" s="113"/>
      <c r="U336" s="114"/>
    </row>
    <row r="337" spans="1:21" ht="39.6" x14ac:dyDescent="0.3">
      <c r="B337" s="166" t="s">
        <v>34</v>
      </c>
      <c r="C337" s="169"/>
      <c r="D337" s="169"/>
      <c r="E337" s="169"/>
      <c r="F337" s="169"/>
      <c r="G337" s="169"/>
      <c r="H337" s="170"/>
      <c r="I337" s="15" t="s">
        <v>37</v>
      </c>
      <c r="J337" s="15" t="s">
        <v>120</v>
      </c>
      <c r="K337" s="15" t="s">
        <v>29</v>
      </c>
      <c r="L337" s="15" t="s">
        <v>30</v>
      </c>
      <c r="M337" s="16" t="s">
        <v>9</v>
      </c>
      <c r="N337" s="113"/>
      <c r="O337" s="113"/>
      <c r="P337" s="113"/>
      <c r="Q337" s="113"/>
      <c r="R337" s="113"/>
      <c r="S337" s="113"/>
      <c r="T337" s="113"/>
      <c r="U337" s="114"/>
    </row>
    <row r="338" spans="1:21" x14ac:dyDescent="0.3">
      <c r="A338" s="76" t="s">
        <v>10</v>
      </c>
      <c r="B338" s="154"/>
      <c r="C338" s="155"/>
      <c r="D338" s="155"/>
      <c r="E338" s="155"/>
      <c r="F338" s="155"/>
      <c r="G338" s="155"/>
      <c r="H338" s="156"/>
      <c r="I338" s="77">
        <v>0</v>
      </c>
      <c r="J338" s="105">
        <v>0</v>
      </c>
      <c r="K338" s="11">
        <f>ROUND(I338*J338,0)</f>
        <v>0</v>
      </c>
      <c r="L338" s="11">
        <f>ROUND(I338-K338,0)</f>
        <v>0</v>
      </c>
      <c r="M338" s="11">
        <f>K338+L338</f>
        <v>0</v>
      </c>
      <c r="N338" s="113"/>
      <c r="O338" s="113"/>
      <c r="P338" s="113"/>
      <c r="Q338" s="113"/>
      <c r="R338" s="113"/>
      <c r="S338" s="113"/>
      <c r="T338" s="113"/>
      <c r="U338" s="114"/>
    </row>
    <row r="339" spans="1:21" x14ac:dyDescent="0.3">
      <c r="A339" s="76" t="s">
        <v>11</v>
      </c>
      <c r="B339" s="154"/>
      <c r="C339" s="155"/>
      <c r="D339" s="155"/>
      <c r="E339" s="155"/>
      <c r="F339" s="155"/>
      <c r="G339" s="155"/>
      <c r="H339" s="156"/>
      <c r="I339" s="77">
        <v>0</v>
      </c>
      <c r="J339" s="105">
        <v>0</v>
      </c>
      <c r="K339" s="11">
        <f>ROUND(I339*J339,0)</f>
        <v>0</v>
      </c>
      <c r="L339" s="11">
        <f t="shared" ref="L339:L348" si="25">ROUND(I339-K339,0)</f>
        <v>0</v>
      </c>
      <c r="M339" s="11">
        <f>K339+L339</f>
        <v>0</v>
      </c>
      <c r="N339" s="113"/>
      <c r="O339" s="113"/>
      <c r="P339" s="113"/>
      <c r="Q339" s="113"/>
      <c r="R339" s="113"/>
      <c r="S339" s="113"/>
      <c r="T339" s="113"/>
      <c r="U339" s="114"/>
    </row>
    <row r="340" spans="1:21" x14ac:dyDescent="0.3">
      <c r="A340" s="76" t="s">
        <v>12</v>
      </c>
      <c r="B340" s="154"/>
      <c r="C340" s="155"/>
      <c r="D340" s="155"/>
      <c r="E340" s="155"/>
      <c r="F340" s="155"/>
      <c r="G340" s="155"/>
      <c r="H340" s="156"/>
      <c r="I340" s="77">
        <v>0</v>
      </c>
      <c r="J340" s="105">
        <v>0</v>
      </c>
      <c r="K340" s="11">
        <f t="shared" ref="K340:K348" si="26">ROUND(I340*J340,0)</f>
        <v>0</v>
      </c>
      <c r="L340" s="11">
        <f t="shared" si="25"/>
        <v>0</v>
      </c>
      <c r="M340" s="11">
        <f>K340+L340</f>
        <v>0</v>
      </c>
      <c r="N340" s="113"/>
      <c r="O340" s="113"/>
      <c r="P340" s="113"/>
      <c r="Q340" s="113"/>
      <c r="R340" s="113"/>
      <c r="S340" s="113"/>
      <c r="T340" s="113"/>
      <c r="U340" s="114"/>
    </row>
    <row r="341" spans="1:21" x14ac:dyDescent="0.3">
      <c r="A341" s="76" t="s">
        <v>13</v>
      </c>
      <c r="B341" s="154"/>
      <c r="C341" s="157"/>
      <c r="D341" s="157"/>
      <c r="E341" s="157"/>
      <c r="F341" s="157"/>
      <c r="G341" s="157"/>
      <c r="H341" s="158"/>
      <c r="I341" s="77">
        <v>0</v>
      </c>
      <c r="J341" s="105">
        <v>0</v>
      </c>
      <c r="K341" s="11">
        <f t="shared" si="26"/>
        <v>0</v>
      </c>
      <c r="L341" s="11">
        <f t="shared" si="25"/>
        <v>0</v>
      </c>
      <c r="M341" s="11">
        <f t="shared" ref="M341:M348" si="27">K341+L341</f>
        <v>0</v>
      </c>
      <c r="N341" s="113"/>
      <c r="O341" s="113"/>
      <c r="P341" s="113"/>
      <c r="Q341" s="113"/>
      <c r="R341" s="113"/>
      <c r="S341" s="113"/>
      <c r="T341" s="113"/>
      <c r="U341" s="114"/>
    </row>
    <row r="342" spans="1:21" x14ac:dyDescent="0.3">
      <c r="A342" s="76" t="s">
        <v>14</v>
      </c>
      <c r="B342" s="144"/>
      <c r="C342" s="145"/>
      <c r="D342" s="145"/>
      <c r="E342" s="145"/>
      <c r="F342" s="145"/>
      <c r="G342" s="145"/>
      <c r="H342" s="146"/>
      <c r="I342" s="77">
        <v>0</v>
      </c>
      <c r="J342" s="105">
        <v>0</v>
      </c>
      <c r="K342" s="11">
        <f t="shared" si="26"/>
        <v>0</v>
      </c>
      <c r="L342" s="11">
        <f t="shared" si="25"/>
        <v>0</v>
      </c>
      <c r="M342" s="11">
        <f t="shared" si="27"/>
        <v>0</v>
      </c>
      <c r="N342" s="113"/>
      <c r="O342" s="113"/>
      <c r="P342" s="113"/>
      <c r="Q342" s="113"/>
      <c r="R342" s="113"/>
      <c r="S342" s="113"/>
      <c r="T342" s="113"/>
      <c r="U342" s="114"/>
    </row>
    <row r="343" spans="1:21" x14ac:dyDescent="0.3">
      <c r="A343" s="76" t="s">
        <v>15</v>
      </c>
      <c r="B343" s="144"/>
      <c r="C343" s="145"/>
      <c r="D343" s="145"/>
      <c r="E343" s="145"/>
      <c r="F343" s="145"/>
      <c r="G343" s="145"/>
      <c r="H343" s="146"/>
      <c r="I343" s="77">
        <v>0</v>
      </c>
      <c r="J343" s="105">
        <v>0</v>
      </c>
      <c r="K343" s="11">
        <f t="shared" si="26"/>
        <v>0</v>
      </c>
      <c r="L343" s="11">
        <f t="shared" si="25"/>
        <v>0</v>
      </c>
      <c r="M343" s="11">
        <f t="shared" si="27"/>
        <v>0</v>
      </c>
      <c r="N343" s="113"/>
      <c r="O343" s="113"/>
      <c r="P343" s="113"/>
      <c r="Q343" s="113"/>
      <c r="R343" s="113"/>
      <c r="S343" s="113"/>
      <c r="T343" s="113"/>
      <c r="U343" s="114"/>
    </row>
    <row r="344" spans="1:21" x14ac:dyDescent="0.3">
      <c r="A344" s="76" t="s">
        <v>16</v>
      </c>
      <c r="B344" s="154"/>
      <c r="C344" s="155"/>
      <c r="D344" s="155"/>
      <c r="E344" s="155"/>
      <c r="F344" s="155"/>
      <c r="G344" s="155"/>
      <c r="H344" s="156"/>
      <c r="I344" s="77">
        <v>0</v>
      </c>
      <c r="J344" s="105">
        <v>0</v>
      </c>
      <c r="K344" s="11">
        <f t="shared" si="26"/>
        <v>0</v>
      </c>
      <c r="L344" s="11">
        <f t="shared" si="25"/>
        <v>0</v>
      </c>
      <c r="M344" s="11">
        <f t="shared" si="27"/>
        <v>0</v>
      </c>
      <c r="N344" s="113"/>
      <c r="O344" s="113"/>
      <c r="P344" s="113"/>
      <c r="Q344" s="113"/>
      <c r="R344" s="113"/>
      <c r="S344" s="113"/>
      <c r="T344" s="113"/>
      <c r="U344" s="114"/>
    </row>
    <row r="345" spans="1:21" x14ac:dyDescent="0.3">
      <c r="A345" s="76" t="s">
        <v>17</v>
      </c>
      <c r="B345" s="154"/>
      <c r="C345" s="155"/>
      <c r="D345" s="155"/>
      <c r="E345" s="155"/>
      <c r="F345" s="155"/>
      <c r="G345" s="155"/>
      <c r="H345" s="156"/>
      <c r="I345" s="77">
        <v>0</v>
      </c>
      <c r="J345" s="105">
        <v>0</v>
      </c>
      <c r="K345" s="11">
        <f t="shared" si="26"/>
        <v>0</v>
      </c>
      <c r="L345" s="11">
        <f t="shared" si="25"/>
        <v>0</v>
      </c>
      <c r="M345" s="11">
        <f t="shared" si="27"/>
        <v>0</v>
      </c>
      <c r="N345" s="113"/>
      <c r="O345" s="113"/>
      <c r="P345" s="113"/>
      <c r="Q345" s="113"/>
      <c r="R345" s="113"/>
      <c r="S345" s="113"/>
      <c r="T345" s="113"/>
      <c r="U345" s="114"/>
    </row>
    <row r="346" spans="1:21" x14ac:dyDescent="0.3">
      <c r="A346" s="76" t="s">
        <v>18</v>
      </c>
      <c r="B346" s="154"/>
      <c r="C346" s="155"/>
      <c r="D346" s="155"/>
      <c r="E346" s="155"/>
      <c r="F346" s="155"/>
      <c r="G346" s="155"/>
      <c r="H346" s="156"/>
      <c r="I346" s="77">
        <v>0</v>
      </c>
      <c r="J346" s="105">
        <v>0</v>
      </c>
      <c r="K346" s="11">
        <f t="shared" si="26"/>
        <v>0</v>
      </c>
      <c r="L346" s="11">
        <f t="shared" si="25"/>
        <v>0</v>
      </c>
      <c r="M346" s="11">
        <f t="shared" si="27"/>
        <v>0</v>
      </c>
      <c r="N346" s="113"/>
      <c r="O346" s="113"/>
      <c r="P346" s="113"/>
      <c r="Q346" s="113"/>
      <c r="R346" s="113"/>
      <c r="S346" s="113"/>
      <c r="T346" s="113"/>
      <c r="U346" s="114"/>
    </row>
    <row r="347" spans="1:21" x14ac:dyDescent="0.3">
      <c r="A347" s="76" t="s">
        <v>19</v>
      </c>
      <c r="B347" s="154"/>
      <c r="C347" s="155"/>
      <c r="D347" s="155"/>
      <c r="E347" s="155"/>
      <c r="F347" s="155"/>
      <c r="G347" s="155"/>
      <c r="H347" s="156"/>
      <c r="I347" s="77">
        <v>0</v>
      </c>
      <c r="J347" s="105">
        <v>0</v>
      </c>
      <c r="K347" s="11">
        <f t="shared" si="26"/>
        <v>0</v>
      </c>
      <c r="L347" s="11">
        <f t="shared" si="25"/>
        <v>0</v>
      </c>
      <c r="M347" s="11">
        <f t="shared" si="27"/>
        <v>0</v>
      </c>
      <c r="N347" s="113"/>
      <c r="O347" s="113"/>
      <c r="P347" s="113"/>
      <c r="Q347" s="113"/>
      <c r="R347" s="113"/>
      <c r="S347" s="113"/>
      <c r="T347" s="113"/>
      <c r="U347" s="114"/>
    </row>
    <row r="348" spans="1:21" x14ac:dyDescent="0.3">
      <c r="A348" s="76" t="s">
        <v>20</v>
      </c>
      <c r="B348" s="154"/>
      <c r="C348" s="155"/>
      <c r="D348" s="155"/>
      <c r="E348" s="155"/>
      <c r="F348" s="155"/>
      <c r="G348" s="155"/>
      <c r="H348" s="156"/>
      <c r="I348" s="77">
        <v>0</v>
      </c>
      <c r="J348" s="105">
        <v>0</v>
      </c>
      <c r="K348" s="11">
        <f t="shared" si="26"/>
        <v>0</v>
      </c>
      <c r="L348" s="11">
        <f t="shared" si="25"/>
        <v>0</v>
      </c>
      <c r="M348" s="11">
        <f t="shared" si="27"/>
        <v>0</v>
      </c>
      <c r="N348" s="113"/>
      <c r="O348" s="113"/>
      <c r="P348" s="113"/>
      <c r="Q348" s="113"/>
      <c r="R348" s="113"/>
      <c r="S348" s="113"/>
      <c r="T348" s="113"/>
      <c r="U348" s="114"/>
    </row>
    <row r="349" spans="1:21" x14ac:dyDescent="0.3">
      <c r="A349" s="76" t="s">
        <v>21</v>
      </c>
      <c r="B349" s="154"/>
      <c r="C349" s="155"/>
      <c r="D349" s="155"/>
      <c r="E349" s="155"/>
      <c r="F349" s="155"/>
      <c r="G349" s="155"/>
      <c r="H349" s="156"/>
      <c r="I349" s="77">
        <v>0</v>
      </c>
      <c r="J349" s="105">
        <v>0</v>
      </c>
      <c r="K349" s="11">
        <f>ROUND(I349*J349,0)</f>
        <v>0</v>
      </c>
      <c r="L349" s="11">
        <f>ROUND(I349-K349,0)</f>
        <v>0</v>
      </c>
      <c r="M349" s="11">
        <f>K349+L349</f>
        <v>0</v>
      </c>
      <c r="N349" s="113"/>
      <c r="O349" s="113"/>
      <c r="P349" s="113"/>
      <c r="Q349" s="113"/>
      <c r="R349" s="113"/>
      <c r="S349" s="113"/>
      <c r="T349" s="113"/>
      <c r="U349" s="114"/>
    </row>
    <row r="350" spans="1:21" x14ac:dyDescent="0.3">
      <c r="A350" s="1"/>
      <c r="B350" s="1"/>
      <c r="C350" s="1"/>
      <c r="D350" s="21"/>
      <c r="E350" s="1"/>
      <c r="F350" s="1"/>
      <c r="G350" s="1"/>
      <c r="H350" s="1"/>
      <c r="I350" s="1"/>
      <c r="J350" s="1"/>
      <c r="K350" s="20"/>
      <c r="N350" s="113"/>
      <c r="O350" s="113"/>
      <c r="P350" s="113"/>
      <c r="Q350" s="113"/>
      <c r="R350" s="113"/>
      <c r="S350" s="113"/>
      <c r="T350" s="113"/>
      <c r="U350" s="114"/>
    </row>
    <row r="351" spans="1:21" x14ac:dyDescent="0.3">
      <c r="A351" s="1"/>
      <c r="B351" s="19" t="s">
        <v>36</v>
      </c>
      <c r="C351" s="1"/>
      <c r="D351" s="21"/>
      <c r="E351" s="1"/>
      <c r="F351" s="1"/>
      <c r="G351" s="1"/>
      <c r="H351" s="1"/>
      <c r="I351" s="1"/>
      <c r="J351" s="1"/>
      <c r="K351" s="20"/>
      <c r="N351" s="113"/>
      <c r="O351" s="113"/>
      <c r="P351" s="113"/>
      <c r="Q351" s="113"/>
      <c r="R351" s="113"/>
      <c r="S351" s="113"/>
      <c r="T351" s="113"/>
      <c r="U351" s="114"/>
    </row>
    <row r="352" spans="1:21" ht="39.6" x14ac:dyDescent="0.3">
      <c r="B352" s="166" t="s">
        <v>34</v>
      </c>
      <c r="C352" s="169"/>
      <c r="D352" s="169"/>
      <c r="E352" s="169"/>
      <c r="F352" s="169"/>
      <c r="G352" s="169"/>
      <c r="H352" s="170"/>
      <c r="I352" s="15" t="s">
        <v>37</v>
      </c>
      <c r="J352" s="15" t="s">
        <v>120</v>
      </c>
      <c r="K352" s="15" t="s">
        <v>29</v>
      </c>
      <c r="L352" s="15" t="s">
        <v>30</v>
      </c>
      <c r="M352" s="16" t="s">
        <v>9</v>
      </c>
      <c r="N352" s="113"/>
      <c r="O352" s="113"/>
      <c r="P352" s="113"/>
      <c r="Q352" s="113"/>
      <c r="R352" s="113"/>
      <c r="S352" s="113"/>
      <c r="T352" s="113"/>
      <c r="U352" s="114"/>
    </row>
    <row r="353" spans="1:21" x14ac:dyDescent="0.3">
      <c r="A353" s="76" t="s">
        <v>10</v>
      </c>
      <c r="B353" s="154"/>
      <c r="C353" s="155"/>
      <c r="D353" s="155"/>
      <c r="E353" s="155"/>
      <c r="F353" s="155"/>
      <c r="G353" s="155"/>
      <c r="H353" s="156"/>
      <c r="I353" s="77">
        <v>0</v>
      </c>
      <c r="J353" s="105">
        <v>0</v>
      </c>
      <c r="K353" s="11">
        <f>ROUND(I353*$H$334*J353,0)</f>
        <v>0</v>
      </c>
      <c r="L353" s="11">
        <f>ROUND((I353*$H$334)-K353,0)</f>
        <v>0</v>
      </c>
      <c r="M353" s="11">
        <f>K353+L353</f>
        <v>0</v>
      </c>
      <c r="N353" s="113"/>
      <c r="O353" s="113"/>
      <c r="P353" s="113"/>
      <c r="Q353" s="113"/>
      <c r="R353" s="113"/>
      <c r="S353" s="113"/>
      <c r="T353" s="113"/>
      <c r="U353" s="114"/>
    </row>
    <row r="354" spans="1:21" x14ac:dyDescent="0.3">
      <c r="A354" s="76" t="s">
        <v>11</v>
      </c>
      <c r="B354" s="154"/>
      <c r="C354" s="155"/>
      <c r="D354" s="155"/>
      <c r="E354" s="155"/>
      <c r="F354" s="155"/>
      <c r="G354" s="155"/>
      <c r="H354" s="156"/>
      <c r="I354" s="77">
        <v>0</v>
      </c>
      <c r="J354" s="105">
        <v>0</v>
      </c>
      <c r="K354" s="11">
        <f>ROUND(I354*$H$334*J354,0)</f>
        <v>0</v>
      </c>
      <c r="L354" s="11">
        <f t="shared" ref="L354:L363" si="28">ROUND((I354*$H$334)-K354,0)</f>
        <v>0</v>
      </c>
      <c r="M354" s="11">
        <f t="shared" ref="M354:M364" si="29">K354+L354</f>
        <v>0</v>
      </c>
      <c r="N354" s="113"/>
      <c r="O354" s="113"/>
      <c r="P354" s="113"/>
      <c r="Q354" s="113"/>
      <c r="R354" s="113"/>
      <c r="S354" s="113"/>
      <c r="T354" s="113"/>
      <c r="U354" s="114"/>
    </row>
    <row r="355" spans="1:21" x14ac:dyDescent="0.3">
      <c r="A355" s="76" t="s">
        <v>12</v>
      </c>
      <c r="B355" s="154"/>
      <c r="C355" s="155"/>
      <c r="D355" s="155"/>
      <c r="E355" s="155"/>
      <c r="F355" s="155"/>
      <c r="G355" s="155"/>
      <c r="H355" s="156"/>
      <c r="I355" s="77">
        <v>0</v>
      </c>
      <c r="J355" s="105">
        <v>0</v>
      </c>
      <c r="K355" s="11">
        <f t="shared" ref="K355:K363" si="30">ROUND(I355*$H$334*J355,0)</f>
        <v>0</v>
      </c>
      <c r="L355" s="11">
        <f t="shared" si="28"/>
        <v>0</v>
      </c>
      <c r="M355" s="11">
        <f t="shared" si="29"/>
        <v>0</v>
      </c>
      <c r="N355" s="113"/>
      <c r="O355" s="113"/>
      <c r="P355" s="113"/>
      <c r="Q355" s="113"/>
      <c r="R355" s="113"/>
      <c r="S355" s="113"/>
      <c r="T355" s="113"/>
      <c r="U355" s="114"/>
    </row>
    <row r="356" spans="1:21" x14ac:dyDescent="0.3">
      <c r="A356" s="76" t="s">
        <v>13</v>
      </c>
      <c r="B356" s="154"/>
      <c r="C356" s="155"/>
      <c r="D356" s="155"/>
      <c r="E356" s="155"/>
      <c r="F356" s="155"/>
      <c r="G356" s="155"/>
      <c r="H356" s="156"/>
      <c r="I356" s="77">
        <v>0</v>
      </c>
      <c r="J356" s="105">
        <v>0</v>
      </c>
      <c r="K356" s="11">
        <f t="shared" si="30"/>
        <v>0</v>
      </c>
      <c r="L356" s="11">
        <f t="shared" si="28"/>
        <v>0</v>
      </c>
      <c r="M356" s="11">
        <f t="shared" si="29"/>
        <v>0</v>
      </c>
      <c r="N356" s="113"/>
      <c r="O356" s="113"/>
      <c r="P356" s="113"/>
      <c r="Q356" s="113"/>
      <c r="R356" s="113"/>
      <c r="S356" s="113"/>
      <c r="T356" s="113"/>
      <c r="U356" s="114"/>
    </row>
    <row r="357" spans="1:21" x14ac:dyDescent="0.3">
      <c r="A357" s="76" t="s">
        <v>14</v>
      </c>
      <c r="B357" s="154"/>
      <c r="C357" s="155"/>
      <c r="D357" s="155"/>
      <c r="E357" s="155"/>
      <c r="F357" s="155"/>
      <c r="G357" s="155"/>
      <c r="H357" s="156"/>
      <c r="I357" s="77">
        <v>0</v>
      </c>
      <c r="J357" s="105">
        <v>0</v>
      </c>
      <c r="K357" s="11">
        <f t="shared" si="30"/>
        <v>0</v>
      </c>
      <c r="L357" s="11">
        <f t="shared" si="28"/>
        <v>0</v>
      </c>
      <c r="M357" s="11">
        <f t="shared" si="29"/>
        <v>0</v>
      </c>
      <c r="N357" s="113"/>
      <c r="O357" s="113"/>
      <c r="P357" s="113"/>
      <c r="Q357" s="113"/>
      <c r="R357" s="113"/>
      <c r="S357" s="113"/>
      <c r="T357" s="113"/>
      <c r="U357" s="114"/>
    </row>
    <row r="358" spans="1:21" x14ac:dyDescent="0.3">
      <c r="A358" s="76" t="s">
        <v>15</v>
      </c>
      <c r="B358" s="154"/>
      <c r="C358" s="155"/>
      <c r="D358" s="155"/>
      <c r="E358" s="155"/>
      <c r="F358" s="155"/>
      <c r="G358" s="155"/>
      <c r="H358" s="156"/>
      <c r="I358" s="77">
        <v>0</v>
      </c>
      <c r="J358" s="105">
        <v>0</v>
      </c>
      <c r="K358" s="11">
        <f t="shared" si="30"/>
        <v>0</v>
      </c>
      <c r="L358" s="11">
        <f t="shared" si="28"/>
        <v>0</v>
      </c>
      <c r="M358" s="11">
        <f t="shared" si="29"/>
        <v>0</v>
      </c>
      <c r="N358" s="113"/>
      <c r="O358" s="113"/>
      <c r="P358" s="113"/>
      <c r="Q358" s="113"/>
      <c r="R358" s="113"/>
      <c r="S358" s="113"/>
      <c r="T358" s="113"/>
      <c r="U358" s="114"/>
    </row>
    <row r="359" spans="1:21" x14ac:dyDescent="0.3">
      <c r="A359" s="76" t="s">
        <v>16</v>
      </c>
      <c r="B359" s="154"/>
      <c r="C359" s="155"/>
      <c r="D359" s="155"/>
      <c r="E359" s="155"/>
      <c r="F359" s="155"/>
      <c r="G359" s="155"/>
      <c r="H359" s="156"/>
      <c r="I359" s="77">
        <v>0</v>
      </c>
      <c r="J359" s="105">
        <v>0</v>
      </c>
      <c r="K359" s="11">
        <f t="shared" si="30"/>
        <v>0</v>
      </c>
      <c r="L359" s="11">
        <f t="shared" si="28"/>
        <v>0</v>
      </c>
      <c r="M359" s="11">
        <f t="shared" si="29"/>
        <v>0</v>
      </c>
      <c r="N359" s="113"/>
      <c r="O359" s="113"/>
      <c r="P359" s="113"/>
      <c r="Q359" s="113"/>
      <c r="R359" s="113"/>
      <c r="S359" s="113"/>
      <c r="T359" s="113"/>
      <c r="U359" s="114"/>
    </row>
    <row r="360" spans="1:21" x14ac:dyDescent="0.3">
      <c r="A360" s="76" t="s">
        <v>17</v>
      </c>
      <c r="B360" s="154"/>
      <c r="C360" s="155"/>
      <c r="D360" s="155"/>
      <c r="E360" s="155"/>
      <c r="F360" s="155"/>
      <c r="G360" s="155"/>
      <c r="H360" s="156"/>
      <c r="I360" s="77">
        <v>0</v>
      </c>
      <c r="J360" s="105">
        <v>0</v>
      </c>
      <c r="K360" s="11">
        <f t="shared" si="30"/>
        <v>0</v>
      </c>
      <c r="L360" s="11">
        <f t="shared" si="28"/>
        <v>0</v>
      </c>
      <c r="M360" s="11">
        <f t="shared" si="29"/>
        <v>0</v>
      </c>
      <c r="N360" s="113"/>
      <c r="O360" s="113"/>
      <c r="P360" s="113"/>
      <c r="Q360" s="113"/>
      <c r="R360" s="113"/>
      <c r="S360" s="113"/>
      <c r="T360" s="113"/>
      <c r="U360" s="114"/>
    </row>
    <row r="361" spans="1:21" x14ac:dyDescent="0.3">
      <c r="A361" s="76" t="s">
        <v>18</v>
      </c>
      <c r="B361" s="154"/>
      <c r="C361" s="155"/>
      <c r="D361" s="155"/>
      <c r="E361" s="155"/>
      <c r="F361" s="155"/>
      <c r="G361" s="155"/>
      <c r="H361" s="156"/>
      <c r="I361" s="77">
        <v>0</v>
      </c>
      <c r="J361" s="105">
        <v>0</v>
      </c>
      <c r="K361" s="11">
        <f t="shared" si="30"/>
        <v>0</v>
      </c>
      <c r="L361" s="11">
        <f t="shared" si="28"/>
        <v>0</v>
      </c>
      <c r="M361" s="11">
        <f t="shared" si="29"/>
        <v>0</v>
      </c>
      <c r="N361" s="113"/>
      <c r="O361" s="113"/>
      <c r="P361" s="113"/>
      <c r="Q361" s="113"/>
      <c r="R361" s="113"/>
      <c r="S361" s="113"/>
      <c r="T361" s="113"/>
      <c r="U361" s="114"/>
    </row>
    <row r="362" spans="1:21" x14ac:dyDescent="0.3">
      <c r="A362" s="76" t="s">
        <v>19</v>
      </c>
      <c r="B362" s="154"/>
      <c r="C362" s="155"/>
      <c r="D362" s="155"/>
      <c r="E362" s="155"/>
      <c r="F362" s="155"/>
      <c r="G362" s="155"/>
      <c r="H362" s="156"/>
      <c r="I362" s="77">
        <v>0</v>
      </c>
      <c r="J362" s="105">
        <v>0</v>
      </c>
      <c r="K362" s="11">
        <f t="shared" si="30"/>
        <v>0</v>
      </c>
      <c r="L362" s="11">
        <f t="shared" si="28"/>
        <v>0</v>
      </c>
      <c r="M362" s="11">
        <f t="shared" si="29"/>
        <v>0</v>
      </c>
      <c r="N362" s="113"/>
      <c r="O362" s="113"/>
      <c r="P362" s="113"/>
      <c r="Q362" s="113"/>
      <c r="R362" s="113"/>
      <c r="S362" s="113"/>
      <c r="T362" s="113"/>
      <c r="U362" s="114"/>
    </row>
    <row r="363" spans="1:21" x14ac:dyDescent="0.3">
      <c r="A363" s="76" t="s">
        <v>20</v>
      </c>
      <c r="B363" s="154"/>
      <c r="C363" s="155"/>
      <c r="D363" s="155"/>
      <c r="E363" s="155"/>
      <c r="F363" s="155"/>
      <c r="G363" s="155"/>
      <c r="H363" s="156"/>
      <c r="I363" s="77">
        <v>0</v>
      </c>
      <c r="J363" s="105">
        <v>0</v>
      </c>
      <c r="K363" s="11">
        <f t="shared" si="30"/>
        <v>0</v>
      </c>
      <c r="L363" s="11">
        <f t="shared" si="28"/>
        <v>0</v>
      </c>
      <c r="M363" s="11">
        <f t="shared" si="29"/>
        <v>0</v>
      </c>
      <c r="N363" s="113"/>
      <c r="O363" s="113"/>
      <c r="P363" s="113"/>
      <c r="Q363" s="113"/>
      <c r="R363" s="113"/>
      <c r="S363" s="113"/>
      <c r="T363" s="113"/>
      <c r="U363" s="114"/>
    </row>
    <row r="364" spans="1:21" x14ac:dyDescent="0.3">
      <c r="A364" s="76" t="s">
        <v>21</v>
      </c>
      <c r="B364" s="154"/>
      <c r="C364" s="155"/>
      <c r="D364" s="155"/>
      <c r="E364" s="155"/>
      <c r="F364" s="155"/>
      <c r="G364" s="155"/>
      <c r="H364" s="156"/>
      <c r="I364" s="77">
        <v>0</v>
      </c>
      <c r="J364" s="105">
        <v>0</v>
      </c>
      <c r="K364" s="11">
        <f>ROUND(I364*$H$334*J364,0)</f>
        <v>0</v>
      </c>
      <c r="L364" s="11">
        <f>ROUND((I364*$H$334)-K364,0)</f>
        <v>0</v>
      </c>
      <c r="M364" s="11">
        <f t="shared" si="29"/>
        <v>0</v>
      </c>
      <c r="N364" s="113"/>
      <c r="O364" s="113"/>
      <c r="P364" s="113"/>
      <c r="Q364" s="113"/>
      <c r="R364" s="113"/>
      <c r="S364" s="113"/>
      <c r="T364" s="113"/>
      <c r="U364" s="114"/>
    </row>
    <row r="365" spans="1:21" x14ac:dyDescent="0.3">
      <c r="A365" s="1"/>
      <c r="B365" s="29"/>
      <c r="C365" s="29"/>
      <c r="D365" s="29"/>
      <c r="E365" s="29"/>
      <c r="F365" s="29"/>
      <c r="G365" s="29"/>
      <c r="H365" s="29"/>
      <c r="I365" s="29"/>
      <c r="J365" s="29"/>
      <c r="K365" s="22"/>
      <c r="N365" s="113"/>
      <c r="O365" s="113"/>
      <c r="P365" s="113"/>
      <c r="Q365" s="113"/>
      <c r="R365" s="113"/>
      <c r="S365" s="113"/>
      <c r="T365" s="113"/>
      <c r="U365" s="114"/>
    </row>
    <row r="366" spans="1:21" x14ac:dyDescent="0.3">
      <c r="A366" s="1"/>
      <c r="B366" s="1"/>
      <c r="C366" s="1"/>
      <c r="D366" s="1"/>
      <c r="E366" s="1"/>
      <c r="F366" s="1"/>
      <c r="G366" s="1"/>
      <c r="H366" s="1"/>
      <c r="I366" s="1"/>
      <c r="J366" s="1"/>
      <c r="K366" s="15" t="s">
        <v>29</v>
      </c>
      <c r="L366" s="15" t="s">
        <v>30</v>
      </c>
      <c r="M366" s="16" t="s">
        <v>9</v>
      </c>
      <c r="N366" s="113"/>
      <c r="O366" s="113"/>
      <c r="P366" s="113"/>
      <c r="Q366" s="113"/>
      <c r="R366" s="113"/>
      <c r="S366" s="113"/>
      <c r="T366" s="113"/>
      <c r="U366" s="114"/>
    </row>
    <row r="367" spans="1:21" x14ac:dyDescent="0.3">
      <c r="A367" s="18"/>
      <c r="B367" s="176" t="s">
        <v>47</v>
      </c>
      <c r="C367" s="195"/>
      <c r="D367" s="195"/>
      <c r="E367" s="195"/>
      <c r="F367" s="195"/>
      <c r="G367" s="195"/>
      <c r="H367" s="195"/>
      <c r="I367" s="195"/>
      <c r="J367" s="196"/>
      <c r="K367" s="44">
        <f>SUM(K353:K364,K338:K349)</f>
        <v>0</v>
      </c>
      <c r="L367" s="44">
        <f>SUM(L353:L364,L338:L349)</f>
        <v>0</v>
      </c>
      <c r="M367" s="44">
        <f>SUM(M353:M364,M338:M349)</f>
        <v>0</v>
      </c>
      <c r="N367" s="113"/>
      <c r="O367" s="113"/>
      <c r="P367" s="113"/>
      <c r="Q367" s="113"/>
      <c r="R367" s="113"/>
      <c r="S367" s="113"/>
      <c r="T367" s="113"/>
      <c r="U367" s="114"/>
    </row>
    <row r="368" spans="1:21" x14ac:dyDescent="0.3">
      <c r="A368" s="1"/>
      <c r="B368" s="19"/>
      <c r="C368" s="1"/>
      <c r="D368" s="1"/>
      <c r="E368" s="1"/>
      <c r="F368" s="1"/>
      <c r="G368" s="1"/>
      <c r="H368" s="1"/>
      <c r="I368" s="1"/>
      <c r="J368" s="1"/>
      <c r="K368" s="23"/>
      <c r="N368" s="113"/>
      <c r="O368" s="113"/>
      <c r="P368" s="113"/>
      <c r="Q368" s="113"/>
      <c r="R368" s="113"/>
      <c r="S368" s="113"/>
      <c r="T368" s="113"/>
      <c r="U368" s="114"/>
    </row>
    <row r="369" spans="1:21" ht="15" thickBot="1" x14ac:dyDescent="0.35">
      <c r="A369" s="62"/>
      <c r="B369" s="64" t="s">
        <v>24</v>
      </c>
      <c r="C369" s="63"/>
      <c r="D369" s="63"/>
      <c r="E369" s="63"/>
      <c r="F369" s="63"/>
      <c r="G369" s="63"/>
      <c r="H369" s="63"/>
      <c r="I369" s="63"/>
      <c r="J369" s="63"/>
      <c r="K369" s="61"/>
      <c r="L369" s="61"/>
      <c r="M369" s="61"/>
      <c r="N369" s="113"/>
      <c r="O369" s="113"/>
      <c r="P369" s="113"/>
      <c r="Q369" s="113"/>
      <c r="R369" s="113"/>
      <c r="S369" s="113"/>
      <c r="T369" s="113"/>
      <c r="U369" s="114"/>
    </row>
    <row r="370" spans="1:21" ht="15" thickTop="1" x14ac:dyDescent="0.3">
      <c r="A370" s="1"/>
      <c r="B370" s="19" t="s">
        <v>42</v>
      </c>
      <c r="C370" s="1"/>
      <c r="D370" s="1"/>
      <c r="E370" s="1"/>
      <c r="F370" s="1"/>
      <c r="G370" s="1"/>
      <c r="H370" s="1"/>
      <c r="I370" s="1"/>
      <c r="J370" s="1"/>
      <c r="K370" s="23"/>
      <c r="N370" s="113"/>
      <c r="O370" s="113"/>
      <c r="P370" s="113"/>
      <c r="Q370" s="113"/>
      <c r="R370" s="113"/>
      <c r="S370" s="113"/>
      <c r="T370" s="113"/>
      <c r="U370" s="114"/>
    </row>
    <row r="371" spans="1:21" x14ac:dyDescent="0.3">
      <c r="A371" s="1"/>
      <c r="B371" s="19"/>
      <c r="C371" s="1"/>
      <c r="D371" s="1"/>
      <c r="E371" s="1"/>
      <c r="F371" s="1"/>
      <c r="G371" s="1"/>
      <c r="H371" s="1"/>
      <c r="I371" s="1"/>
      <c r="J371" s="1"/>
      <c r="K371" s="15" t="s">
        <v>29</v>
      </c>
      <c r="L371" s="15" t="s">
        <v>30</v>
      </c>
      <c r="M371" s="16" t="s">
        <v>9</v>
      </c>
      <c r="N371" s="113"/>
      <c r="O371" s="113"/>
      <c r="P371" s="113"/>
      <c r="Q371" s="113"/>
      <c r="R371" s="113"/>
      <c r="S371" s="113"/>
      <c r="T371" s="113"/>
      <c r="U371" s="114"/>
    </row>
    <row r="372" spans="1:21" x14ac:dyDescent="0.3">
      <c r="A372" s="1"/>
      <c r="B372" s="19"/>
      <c r="E372" s="79"/>
      <c r="F372" s="1" t="s">
        <v>0</v>
      </c>
      <c r="G372" s="1"/>
      <c r="J372" s="1"/>
      <c r="K372" s="82">
        <f>IF($C$419=TRUE,$K$89*$D$378,0)</f>
        <v>0</v>
      </c>
      <c r="L372" s="82">
        <f>IF($C$419=TRUE,$L$89*$D$378,0)</f>
        <v>0</v>
      </c>
      <c r="M372" s="82">
        <f>IF($C$419=TRUE,$M$89*$D$378,0)</f>
        <v>0</v>
      </c>
      <c r="N372" s="113"/>
      <c r="O372" s="113"/>
      <c r="P372" s="113"/>
      <c r="Q372" s="113"/>
      <c r="R372" s="113"/>
      <c r="S372" s="113"/>
      <c r="T372" s="113"/>
      <c r="U372" s="114"/>
    </row>
    <row r="373" spans="1:21" x14ac:dyDescent="0.3">
      <c r="A373" s="1"/>
      <c r="B373" s="19"/>
      <c r="E373" s="79"/>
      <c r="F373" s="1" t="s">
        <v>1</v>
      </c>
      <c r="G373" s="1"/>
      <c r="J373" s="1"/>
      <c r="K373" s="82">
        <f>IF($C$420=TRUE,$K$169*$D$378,0)</f>
        <v>0</v>
      </c>
      <c r="L373" s="82">
        <f>IF($C$420=TRUE,$L$169*$D$378,0)</f>
        <v>0</v>
      </c>
      <c r="M373" s="82">
        <f>IF($C$420=TRUE,$M$169*$D$378,0)</f>
        <v>0</v>
      </c>
      <c r="N373" s="113"/>
      <c r="O373" s="113"/>
      <c r="P373" s="113"/>
      <c r="Q373" s="113"/>
      <c r="R373" s="113"/>
      <c r="S373" s="113"/>
      <c r="T373" s="113"/>
      <c r="U373" s="114"/>
    </row>
    <row r="374" spans="1:21" x14ac:dyDescent="0.3">
      <c r="A374" s="1"/>
      <c r="B374" s="19"/>
      <c r="E374" s="79"/>
      <c r="F374" s="1" t="s">
        <v>94</v>
      </c>
      <c r="G374" s="1"/>
      <c r="J374" s="1"/>
      <c r="K374" s="82">
        <f>IF($C$421=TRUE,$K$206*$D$378,0)</f>
        <v>0</v>
      </c>
      <c r="L374" s="82">
        <f>IF($C$421=TRUE,$L$206*$D$378,0)</f>
        <v>0</v>
      </c>
      <c r="M374" s="82">
        <f>IF($C$421=TRUE,$M$206*$D$378,0)</f>
        <v>0</v>
      </c>
      <c r="N374" s="113"/>
      <c r="O374" s="113"/>
      <c r="P374" s="113"/>
      <c r="Q374" s="113"/>
      <c r="R374" s="113"/>
      <c r="S374" s="113"/>
      <c r="T374" s="113"/>
      <c r="U374" s="114"/>
    </row>
    <row r="375" spans="1:21" x14ac:dyDescent="0.3">
      <c r="A375" s="1"/>
      <c r="B375" s="19"/>
      <c r="E375" s="79"/>
      <c r="F375" s="1" t="s">
        <v>3</v>
      </c>
      <c r="G375" s="1"/>
      <c r="J375" s="1"/>
      <c r="K375" s="82">
        <f>IF($C$422=TRUE,$K$270*$D$378,0)</f>
        <v>0</v>
      </c>
      <c r="L375" s="82">
        <f>IF($C$422=TRUE,$L$270*$D$378,0)</f>
        <v>0</v>
      </c>
      <c r="M375" s="82">
        <f>IF($C$422=TRUE,$M$270*$D$378,0)</f>
        <v>0</v>
      </c>
      <c r="N375" s="113"/>
      <c r="O375" s="113"/>
      <c r="P375" s="113"/>
      <c r="Q375" s="113"/>
      <c r="R375" s="113"/>
      <c r="S375" s="113"/>
      <c r="T375" s="113"/>
      <c r="U375" s="114"/>
    </row>
    <row r="376" spans="1:21" ht="15" thickBot="1" x14ac:dyDescent="0.35">
      <c r="A376" s="1"/>
      <c r="B376" s="19"/>
      <c r="E376" s="79"/>
      <c r="F376" s="1" t="s">
        <v>4</v>
      </c>
      <c r="G376" s="1"/>
      <c r="J376" s="1"/>
      <c r="K376" s="83">
        <f>IF($C$423=TRUE,$K$367*$D$378,0)</f>
        <v>0</v>
      </c>
      <c r="L376" s="83">
        <f>IF($C$423=TRUE,$L$367*$D$378,0)</f>
        <v>0</v>
      </c>
      <c r="M376" s="83">
        <f>IF($C$423=TRUE,$M$367*$D$378,0)</f>
        <v>0</v>
      </c>
      <c r="N376" s="113"/>
      <c r="O376" s="113"/>
      <c r="P376" s="113"/>
      <c r="Q376" s="113"/>
      <c r="R376" s="113"/>
      <c r="S376" s="113"/>
      <c r="T376" s="113"/>
      <c r="U376" s="114"/>
    </row>
    <row r="377" spans="1:21" ht="15" thickTop="1" x14ac:dyDescent="0.3">
      <c r="A377" s="1"/>
      <c r="B377" s="19"/>
      <c r="C377" s="1"/>
      <c r="D377" s="45"/>
      <c r="E377" s="1"/>
      <c r="F377" s="1"/>
      <c r="G377" s="1"/>
      <c r="J377" t="s">
        <v>51</v>
      </c>
      <c r="K377" s="84">
        <f>SUM(K372:K376)</f>
        <v>0</v>
      </c>
      <c r="L377" s="84">
        <f>SUM(L372:L376)</f>
        <v>0</v>
      </c>
      <c r="M377" s="84">
        <f>SUM(M372:M376)</f>
        <v>0</v>
      </c>
      <c r="N377" s="113"/>
      <c r="O377" s="113"/>
      <c r="P377" s="113"/>
      <c r="Q377" s="113"/>
      <c r="R377" s="113"/>
      <c r="S377" s="113"/>
      <c r="T377" s="113"/>
      <c r="U377" s="114"/>
    </row>
    <row r="378" spans="1:21" x14ac:dyDescent="0.3">
      <c r="A378" s="1"/>
      <c r="B378" s="179" t="s">
        <v>50</v>
      </c>
      <c r="C378" s="179"/>
      <c r="D378" s="78">
        <v>0.25</v>
      </c>
      <c r="E378" s="1" t="s">
        <v>91</v>
      </c>
      <c r="F378" s="1"/>
      <c r="G378" s="1"/>
      <c r="H378" s="1"/>
      <c r="I378" s="1"/>
      <c r="J378" s="1"/>
      <c r="K378" s="23"/>
      <c r="N378" s="113"/>
      <c r="O378" s="113"/>
      <c r="P378" s="113"/>
      <c r="Q378" s="113"/>
      <c r="R378" s="113"/>
      <c r="S378" s="113"/>
      <c r="T378" s="113"/>
      <c r="U378" s="114"/>
    </row>
    <row r="379" spans="1:21" x14ac:dyDescent="0.3">
      <c r="A379" s="1"/>
      <c r="F379" s="1"/>
      <c r="G379" s="1"/>
      <c r="H379" s="1"/>
      <c r="I379" s="1"/>
      <c r="N379" s="113"/>
      <c r="O379" s="113"/>
      <c r="P379" s="113"/>
      <c r="Q379" s="113"/>
      <c r="R379" s="113"/>
      <c r="S379" s="113"/>
      <c r="T379" s="113"/>
      <c r="U379" s="114"/>
    </row>
    <row r="380" spans="1:21" x14ac:dyDescent="0.3">
      <c r="A380" s="1"/>
      <c r="B380" s="68" t="s">
        <v>90</v>
      </c>
      <c r="F380" s="1"/>
      <c r="H380" s="1"/>
      <c r="I380" s="1"/>
      <c r="K380" s="69"/>
      <c r="L380" s="69"/>
      <c r="M380" s="69"/>
      <c r="N380" s="113"/>
      <c r="O380" s="113"/>
      <c r="P380" s="113"/>
      <c r="Q380" s="113"/>
      <c r="R380" s="113"/>
      <c r="S380" s="113"/>
      <c r="T380" s="113"/>
      <c r="U380" s="114"/>
    </row>
    <row r="381" spans="1:21" x14ac:dyDescent="0.3">
      <c r="A381" s="1"/>
      <c r="F381" s="1"/>
      <c r="H381" s="1"/>
      <c r="I381" s="1"/>
      <c r="K381" s="67"/>
      <c r="L381" s="67"/>
      <c r="M381" s="67"/>
      <c r="N381" s="113"/>
      <c r="O381" s="113"/>
      <c r="P381" s="113"/>
      <c r="Q381" s="113"/>
      <c r="R381" s="113"/>
      <c r="S381" s="113"/>
      <c r="T381" s="113"/>
      <c r="U381" s="114"/>
    </row>
    <row r="382" spans="1:21" x14ac:dyDescent="0.3">
      <c r="N382" s="113"/>
      <c r="O382" s="113"/>
      <c r="P382" s="113"/>
      <c r="Q382" s="113"/>
      <c r="R382" s="113"/>
      <c r="S382" s="113"/>
      <c r="T382" s="113"/>
      <c r="U382" s="114"/>
    </row>
    <row r="383" spans="1:21" x14ac:dyDescent="0.3">
      <c r="A383" s="1"/>
      <c r="B383" s="19"/>
      <c r="C383" s="1"/>
      <c r="D383" s="1"/>
      <c r="E383" s="1"/>
      <c r="F383" s="1"/>
      <c r="H383" s="1"/>
      <c r="I383" s="1"/>
      <c r="J383" s="1"/>
      <c r="K383" s="15" t="s">
        <v>29</v>
      </c>
      <c r="L383" s="15" t="s">
        <v>30</v>
      </c>
      <c r="M383" s="16" t="s">
        <v>9</v>
      </c>
      <c r="N383" s="113"/>
      <c r="O383" s="113"/>
      <c r="P383" s="113"/>
      <c r="Q383" s="113"/>
      <c r="R383" s="113"/>
      <c r="S383" s="113"/>
      <c r="T383" s="113"/>
      <c r="U383" s="114"/>
    </row>
    <row r="384" spans="1:21" x14ac:dyDescent="0.3">
      <c r="A384" s="18"/>
      <c r="B384" s="176" t="s">
        <v>48</v>
      </c>
      <c r="C384" s="195"/>
      <c r="D384" s="195"/>
      <c r="E384" s="195"/>
      <c r="F384" s="195"/>
      <c r="G384" s="195"/>
      <c r="H384" s="195"/>
      <c r="I384" s="195"/>
      <c r="J384" s="196"/>
      <c r="K384" s="50">
        <f>M384-L384</f>
        <v>0</v>
      </c>
      <c r="L384" s="50">
        <f>ROUND(L377,0)</f>
        <v>0</v>
      </c>
      <c r="M384" s="44">
        <f>ROUND(M377,0)</f>
        <v>0</v>
      </c>
      <c r="N384" s="113"/>
      <c r="O384" s="113"/>
      <c r="P384" s="113"/>
      <c r="Q384" s="113"/>
      <c r="R384" s="113"/>
      <c r="S384" s="113"/>
      <c r="T384" s="113"/>
      <c r="U384" s="114"/>
    </row>
    <row r="385" spans="1:21" x14ac:dyDescent="0.3">
      <c r="A385" s="1"/>
      <c r="B385" s="19"/>
      <c r="C385" s="1"/>
      <c r="D385" s="1"/>
      <c r="E385" s="26"/>
      <c r="F385" s="1"/>
      <c r="G385" s="1"/>
      <c r="H385" s="1"/>
      <c r="I385" s="1"/>
      <c r="J385" s="1"/>
      <c r="K385" s="27"/>
      <c r="N385" s="113"/>
      <c r="O385" s="113"/>
      <c r="P385" s="113"/>
      <c r="Q385" s="113"/>
      <c r="R385" s="113"/>
      <c r="S385" s="113"/>
      <c r="T385" s="113"/>
      <c r="U385" s="114"/>
    </row>
    <row r="386" spans="1:21" ht="15" thickBot="1" x14ac:dyDescent="0.35">
      <c r="A386" s="1"/>
      <c r="B386" s="19"/>
      <c r="C386" s="1"/>
      <c r="D386" s="1"/>
      <c r="E386" s="26"/>
      <c r="F386" s="1"/>
      <c r="G386" s="1"/>
      <c r="H386" s="1"/>
      <c r="I386" s="1"/>
      <c r="J386" s="1"/>
      <c r="K386" s="70" t="s">
        <v>29</v>
      </c>
      <c r="L386" s="70" t="s">
        <v>30</v>
      </c>
      <c r="M386" s="71" t="s">
        <v>9</v>
      </c>
      <c r="N386" s="113"/>
      <c r="O386" s="113"/>
      <c r="P386" s="113"/>
      <c r="Q386" s="113"/>
      <c r="R386" s="113"/>
      <c r="S386" s="113"/>
      <c r="T386" s="113"/>
      <c r="U386" s="114"/>
    </row>
    <row r="387" spans="1:21" ht="15" thickBot="1" x14ac:dyDescent="0.35">
      <c r="A387" s="72"/>
      <c r="B387" s="192" t="s">
        <v>49</v>
      </c>
      <c r="C387" s="193"/>
      <c r="D387" s="193"/>
      <c r="E387" s="193"/>
      <c r="F387" s="193"/>
      <c r="G387" s="193"/>
      <c r="H387" s="193"/>
      <c r="I387" s="193"/>
      <c r="J387" s="194"/>
      <c r="K387" s="73">
        <f>K89+K169+K207+K238+K270+K330+K367+K384</f>
        <v>0</v>
      </c>
      <c r="L387" s="73">
        <f>L89+L169+L207+L238+L270+L330+L367+L384</f>
        <v>0</v>
      </c>
      <c r="M387" s="74">
        <f>M89+M169+M207+M238+M270+M330+M367+M384</f>
        <v>0</v>
      </c>
      <c r="N387" s="113"/>
      <c r="O387" s="147"/>
      <c r="P387" s="113"/>
      <c r="Q387" s="113"/>
      <c r="R387" s="113"/>
      <c r="S387" s="113"/>
      <c r="T387" s="113"/>
      <c r="U387" s="114"/>
    </row>
    <row r="388" spans="1:21" x14ac:dyDescent="0.3">
      <c r="N388" s="113"/>
      <c r="O388" s="147"/>
      <c r="P388" s="113"/>
      <c r="Q388" s="113"/>
      <c r="R388" s="113"/>
      <c r="S388" s="113"/>
      <c r="T388" s="113"/>
      <c r="U388" s="114"/>
    </row>
    <row r="389" spans="1:21" x14ac:dyDescent="0.3">
      <c r="N389" s="113"/>
      <c r="O389" s="113"/>
      <c r="P389" s="113"/>
      <c r="Q389" s="113"/>
      <c r="R389" s="113"/>
      <c r="S389" s="113"/>
      <c r="T389" s="113"/>
      <c r="U389" s="114"/>
    </row>
    <row r="390" spans="1:21" x14ac:dyDescent="0.3">
      <c r="N390" s="113"/>
      <c r="O390" s="113"/>
      <c r="P390" s="113"/>
      <c r="Q390" s="113"/>
      <c r="R390" s="113"/>
      <c r="S390" s="113"/>
      <c r="T390" s="113"/>
      <c r="U390" s="114"/>
    </row>
    <row r="391" spans="1:21" x14ac:dyDescent="0.3">
      <c r="N391" s="113"/>
      <c r="O391" s="113"/>
      <c r="P391" s="113"/>
      <c r="Q391" s="113"/>
      <c r="R391" s="113"/>
      <c r="S391" s="113"/>
      <c r="T391" s="113"/>
      <c r="U391" s="114"/>
    </row>
    <row r="392" spans="1:21" x14ac:dyDescent="0.3">
      <c r="N392" s="113"/>
      <c r="O392" s="113"/>
      <c r="P392" s="113"/>
      <c r="Q392" s="113"/>
      <c r="R392" s="113"/>
      <c r="S392" s="113"/>
      <c r="T392" s="113"/>
      <c r="U392" s="114"/>
    </row>
    <row r="393" spans="1:21" x14ac:dyDescent="0.3">
      <c r="N393" s="113"/>
      <c r="O393" s="113"/>
      <c r="P393" s="113"/>
      <c r="Q393" s="113"/>
      <c r="R393" s="113"/>
      <c r="S393" s="113"/>
      <c r="T393" s="113"/>
      <c r="U393" s="114"/>
    </row>
    <row r="394" spans="1:21" x14ac:dyDescent="0.3">
      <c r="N394" s="113"/>
      <c r="O394" s="113"/>
      <c r="P394" s="113"/>
      <c r="Q394" s="113"/>
      <c r="R394" s="113"/>
      <c r="S394" s="113"/>
      <c r="T394" s="113"/>
      <c r="U394" s="114"/>
    </row>
    <row r="395" spans="1:21" x14ac:dyDescent="0.3">
      <c r="N395" s="113"/>
      <c r="O395" s="113"/>
      <c r="P395" s="113"/>
      <c r="Q395" s="113"/>
      <c r="R395" s="113"/>
      <c r="S395" s="113"/>
      <c r="T395" s="113"/>
      <c r="U395" s="114"/>
    </row>
    <row r="396" spans="1:21" x14ac:dyDescent="0.3">
      <c r="N396" s="113"/>
      <c r="O396" s="113"/>
      <c r="P396" s="113"/>
      <c r="Q396" s="113"/>
      <c r="R396" s="113"/>
      <c r="S396" s="113"/>
      <c r="T396" s="113"/>
      <c r="U396" s="114"/>
    </row>
    <row r="397" spans="1:21" x14ac:dyDescent="0.3">
      <c r="N397" s="113"/>
      <c r="O397" s="113"/>
      <c r="P397" s="113"/>
      <c r="Q397" s="113"/>
      <c r="R397" s="113"/>
      <c r="S397" s="113"/>
      <c r="T397" s="113"/>
      <c r="U397" s="114"/>
    </row>
    <row r="398" spans="1:21" x14ac:dyDescent="0.3">
      <c r="N398" s="113"/>
      <c r="O398" s="113"/>
      <c r="P398" s="113"/>
      <c r="Q398" s="113"/>
      <c r="R398" s="113"/>
      <c r="S398" s="113"/>
      <c r="T398" s="113"/>
      <c r="U398" s="114"/>
    </row>
    <row r="399" spans="1:21" x14ac:dyDescent="0.3">
      <c r="N399" s="113"/>
      <c r="O399" s="113"/>
      <c r="P399" s="113"/>
      <c r="Q399" s="113"/>
      <c r="R399" s="113"/>
      <c r="S399" s="113"/>
      <c r="T399" s="113"/>
      <c r="U399" s="114"/>
    </row>
    <row r="400" spans="1:21" x14ac:dyDescent="0.3">
      <c r="N400" s="113"/>
      <c r="O400" s="113"/>
      <c r="P400" s="113"/>
      <c r="Q400" s="113"/>
      <c r="R400" s="113"/>
      <c r="S400" s="113"/>
      <c r="T400" s="113"/>
      <c r="U400" s="114"/>
    </row>
    <row r="401" spans="14:21" x14ac:dyDescent="0.3">
      <c r="N401" s="113"/>
      <c r="O401" s="113"/>
      <c r="P401" s="113"/>
      <c r="Q401" s="113"/>
      <c r="R401" s="113"/>
      <c r="S401" s="113"/>
      <c r="T401" s="113"/>
      <c r="U401" s="114"/>
    </row>
    <row r="402" spans="14:21" x14ac:dyDescent="0.3">
      <c r="N402" s="113"/>
      <c r="O402" s="113"/>
      <c r="P402" s="113"/>
      <c r="Q402" s="113"/>
      <c r="R402" s="113"/>
      <c r="S402" s="113"/>
      <c r="T402" s="113"/>
      <c r="U402" s="114"/>
    </row>
    <row r="403" spans="14:21" x14ac:dyDescent="0.3">
      <c r="N403" s="113"/>
      <c r="O403" s="113"/>
      <c r="P403" s="113"/>
      <c r="Q403" s="113"/>
      <c r="R403" s="113"/>
      <c r="S403" s="113"/>
      <c r="T403" s="113"/>
      <c r="U403" s="114"/>
    </row>
    <row r="404" spans="14:21" x14ac:dyDescent="0.3">
      <c r="N404" s="113"/>
      <c r="O404" s="113"/>
      <c r="P404" s="113"/>
      <c r="Q404" s="113"/>
      <c r="R404" s="113"/>
      <c r="S404" s="113"/>
      <c r="T404" s="113"/>
      <c r="U404" s="114"/>
    </row>
    <row r="405" spans="14:21" x14ac:dyDescent="0.3">
      <c r="N405" s="113"/>
      <c r="O405" s="113"/>
      <c r="P405" s="113"/>
      <c r="Q405" s="113"/>
      <c r="R405" s="113"/>
      <c r="S405" s="113"/>
      <c r="T405" s="113"/>
      <c r="U405" s="114"/>
    </row>
    <row r="406" spans="14:21" x14ac:dyDescent="0.3">
      <c r="N406" s="113"/>
      <c r="O406" s="113"/>
      <c r="P406" s="113"/>
      <c r="Q406" s="113"/>
      <c r="R406" s="113"/>
      <c r="S406" s="113"/>
      <c r="T406" s="113"/>
      <c r="U406" s="114"/>
    </row>
    <row r="407" spans="14:21" x14ac:dyDescent="0.3">
      <c r="N407" s="113"/>
      <c r="O407" s="113"/>
      <c r="P407" s="113"/>
      <c r="Q407" s="113"/>
      <c r="R407" s="113"/>
      <c r="S407" s="113"/>
      <c r="T407" s="113"/>
      <c r="U407" s="114"/>
    </row>
    <row r="408" spans="14:21" x14ac:dyDescent="0.3">
      <c r="N408" s="113"/>
      <c r="O408" s="113"/>
      <c r="P408" s="113"/>
      <c r="Q408" s="113"/>
      <c r="R408" s="113"/>
      <c r="S408" s="113"/>
      <c r="T408" s="113"/>
      <c r="U408" s="114"/>
    </row>
    <row r="409" spans="14:21" x14ac:dyDescent="0.3">
      <c r="N409" s="113"/>
      <c r="O409" s="113"/>
      <c r="P409" s="113"/>
      <c r="Q409" s="113"/>
      <c r="R409" s="113"/>
      <c r="S409" s="113"/>
      <c r="T409" s="113"/>
      <c r="U409" s="114"/>
    </row>
    <row r="410" spans="14:21" x14ac:dyDescent="0.3">
      <c r="N410" s="113"/>
      <c r="O410" s="113"/>
      <c r="P410" s="113"/>
      <c r="Q410" s="113"/>
      <c r="R410" s="113"/>
      <c r="S410" s="113"/>
      <c r="T410" s="113"/>
      <c r="U410" s="114"/>
    </row>
    <row r="411" spans="14:21" x14ac:dyDescent="0.3">
      <c r="N411" s="113"/>
      <c r="O411" s="113"/>
      <c r="P411" s="113"/>
      <c r="Q411" s="113"/>
      <c r="R411" s="113"/>
      <c r="S411" s="113"/>
      <c r="T411" s="113"/>
      <c r="U411" s="114"/>
    </row>
    <row r="412" spans="14:21" x14ac:dyDescent="0.3">
      <c r="N412" s="113"/>
      <c r="O412" s="113"/>
      <c r="P412" s="113"/>
      <c r="Q412" s="113"/>
      <c r="R412" s="113"/>
      <c r="S412" s="113"/>
      <c r="T412" s="113"/>
      <c r="U412" s="114"/>
    </row>
    <row r="413" spans="14:21" x14ac:dyDescent="0.3">
      <c r="N413" s="113"/>
      <c r="O413" s="113"/>
      <c r="P413" s="113"/>
      <c r="Q413" s="113"/>
      <c r="R413" s="113"/>
      <c r="S413" s="113"/>
      <c r="T413" s="113"/>
      <c r="U413" s="114"/>
    </row>
    <row r="414" spans="14:21" x14ac:dyDescent="0.3">
      <c r="N414" s="113"/>
      <c r="O414" s="113"/>
      <c r="P414" s="113"/>
      <c r="Q414" s="113"/>
      <c r="R414" s="113"/>
      <c r="S414" s="113"/>
      <c r="T414" s="113"/>
      <c r="U414" s="114"/>
    </row>
    <row r="415" spans="14:21" x14ac:dyDescent="0.3">
      <c r="N415" s="113"/>
      <c r="O415" s="113"/>
      <c r="P415" s="113"/>
      <c r="Q415" s="113"/>
      <c r="R415" s="113"/>
      <c r="S415" s="113"/>
      <c r="T415" s="113"/>
      <c r="U415" s="114"/>
    </row>
    <row r="416" spans="14:21" x14ac:dyDescent="0.3">
      <c r="N416" s="113"/>
      <c r="O416" s="113"/>
      <c r="P416" s="113"/>
      <c r="Q416" s="113"/>
      <c r="R416" s="113"/>
      <c r="S416" s="113"/>
      <c r="T416" s="113"/>
      <c r="U416" s="114"/>
    </row>
    <row r="417" spans="3:21" x14ac:dyDescent="0.3">
      <c r="N417" s="113"/>
      <c r="O417" s="113"/>
      <c r="P417" s="113"/>
      <c r="Q417" s="113"/>
      <c r="R417" s="113"/>
      <c r="S417" s="113"/>
      <c r="T417" s="113"/>
      <c r="U417" s="114"/>
    </row>
    <row r="418" spans="3:21" x14ac:dyDescent="0.3">
      <c r="N418" s="113"/>
      <c r="O418" s="113"/>
      <c r="P418" s="113"/>
      <c r="Q418" s="113"/>
      <c r="R418" s="113"/>
      <c r="S418" s="113"/>
      <c r="T418" s="113"/>
      <c r="U418" s="114"/>
    </row>
    <row r="419" spans="3:21" x14ac:dyDescent="0.3">
      <c r="C419" s="81" t="b">
        <v>0</v>
      </c>
      <c r="N419" s="113"/>
      <c r="O419" s="113"/>
      <c r="P419" s="113"/>
      <c r="Q419" s="113"/>
      <c r="R419" s="113"/>
      <c r="S419" s="113"/>
      <c r="T419" s="113"/>
      <c r="U419" s="114"/>
    </row>
    <row r="420" spans="3:21" x14ac:dyDescent="0.3">
      <c r="C420" s="81" t="b">
        <v>0</v>
      </c>
      <c r="N420" s="113"/>
      <c r="O420" s="113"/>
      <c r="P420" s="113"/>
      <c r="Q420" s="113"/>
      <c r="R420" s="113"/>
      <c r="S420" s="113"/>
      <c r="T420" s="113"/>
      <c r="U420" s="114"/>
    </row>
    <row r="421" spans="3:21" x14ac:dyDescent="0.3">
      <c r="C421" s="81" t="b">
        <v>0</v>
      </c>
      <c r="N421" s="113"/>
      <c r="O421" s="113"/>
      <c r="P421" s="113"/>
      <c r="Q421" s="113"/>
      <c r="R421" s="113"/>
      <c r="S421" s="113"/>
      <c r="T421" s="113"/>
      <c r="U421" s="114"/>
    </row>
    <row r="422" spans="3:21" x14ac:dyDescent="0.3">
      <c r="C422" s="81" t="b">
        <v>0</v>
      </c>
      <c r="N422" s="113"/>
      <c r="O422" s="113"/>
      <c r="P422" s="113"/>
      <c r="Q422" s="113"/>
      <c r="R422" s="113"/>
      <c r="S422" s="113"/>
      <c r="T422" s="113"/>
      <c r="U422" s="114"/>
    </row>
    <row r="423" spans="3:21" x14ac:dyDescent="0.3">
      <c r="C423" s="81" t="b">
        <v>0</v>
      </c>
      <c r="N423" s="115"/>
      <c r="O423" s="115"/>
      <c r="P423" s="115"/>
      <c r="Q423" s="115"/>
      <c r="R423" s="115"/>
      <c r="S423" s="115"/>
      <c r="T423" s="115"/>
      <c r="U423" s="116"/>
    </row>
    <row r="424" spans="3:21" x14ac:dyDescent="0.3">
      <c r="C424" s="111"/>
    </row>
  </sheetData>
  <sheetProtection password="CDC1" sheet="1" objects="1" scenarios="1" formatCells="0" formatRows="0"/>
  <mergeCells count="385">
    <mergeCell ref="B384:J384"/>
    <mergeCell ref="B387:J387"/>
    <mergeCell ref="B361:H361"/>
    <mergeCell ref="B362:H362"/>
    <mergeCell ref="B363:H363"/>
    <mergeCell ref="B364:H364"/>
    <mergeCell ref="B367:J367"/>
    <mergeCell ref="B378:C378"/>
    <mergeCell ref="B355:H355"/>
    <mergeCell ref="B356:H356"/>
    <mergeCell ref="B357:H357"/>
    <mergeCell ref="B358:H358"/>
    <mergeCell ref="B359:H359"/>
    <mergeCell ref="B360:H360"/>
    <mergeCell ref="B347:H347"/>
    <mergeCell ref="B348:H348"/>
    <mergeCell ref="B349:H349"/>
    <mergeCell ref="B352:H352"/>
    <mergeCell ref="B353:H353"/>
    <mergeCell ref="B354:H354"/>
    <mergeCell ref="B341:H341"/>
    <mergeCell ref="B344:H344"/>
    <mergeCell ref="B345:H345"/>
    <mergeCell ref="B346:H346"/>
    <mergeCell ref="B330:J330"/>
    <mergeCell ref="B334:G334"/>
    <mergeCell ref="B337:H337"/>
    <mergeCell ref="B338:H338"/>
    <mergeCell ref="B339:H339"/>
    <mergeCell ref="B340:H340"/>
    <mergeCell ref="B322:J322"/>
    <mergeCell ref="B323:J323"/>
    <mergeCell ref="B324:J324"/>
    <mergeCell ref="B325:J325"/>
    <mergeCell ref="B326:J326"/>
    <mergeCell ref="B327:J327"/>
    <mergeCell ref="B316:J316"/>
    <mergeCell ref="B317:J317"/>
    <mergeCell ref="B318:J318"/>
    <mergeCell ref="B319:J319"/>
    <mergeCell ref="B320:J320"/>
    <mergeCell ref="B321:J321"/>
    <mergeCell ref="B310:J310"/>
    <mergeCell ref="B311:J311"/>
    <mergeCell ref="B312:J312"/>
    <mergeCell ref="B313:J313"/>
    <mergeCell ref="B314:J314"/>
    <mergeCell ref="B315:J315"/>
    <mergeCell ref="B304:J304"/>
    <mergeCell ref="B305:J305"/>
    <mergeCell ref="B306:J306"/>
    <mergeCell ref="B307:J307"/>
    <mergeCell ref="B308:J308"/>
    <mergeCell ref="B309:J309"/>
    <mergeCell ref="B298:J298"/>
    <mergeCell ref="B299:J299"/>
    <mergeCell ref="B300:J300"/>
    <mergeCell ref="B301:J301"/>
    <mergeCell ref="B302:J302"/>
    <mergeCell ref="B303:J303"/>
    <mergeCell ref="B292:J292"/>
    <mergeCell ref="B293:J293"/>
    <mergeCell ref="B294:J294"/>
    <mergeCell ref="B295:J295"/>
    <mergeCell ref="B296:J296"/>
    <mergeCell ref="B297:J297"/>
    <mergeCell ref="B286:J286"/>
    <mergeCell ref="B287:J287"/>
    <mergeCell ref="B288:J288"/>
    <mergeCell ref="B289:J289"/>
    <mergeCell ref="B290:J290"/>
    <mergeCell ref="B291:J291"/>
    <mergeCell ref="B280:J280"/>
    <mergeCell ref="B281:J281"/>
    <mergeCell ref="B282:J282"/>
    <mergeCell ref="B283:J283"/>
    <mergeCell ref="B284:J284"/>
    <mergeCell ref="B285:J285"/>
    <mergeCell ref="B267:H267"/>
    <mergeCell ref="B270:J270"/>
    <mergeCell ref="B275:M275"/>
    <mergeCell ref="B277:J277"/>
    <mergeCell ref="B278:J278"/>
    <mergeCell ref="B279:J279"/>
    <mergeCell ref="B261:H261"/>
    <mergeCell ref="B262:H262"/>
    <mergeCell ref="B263:H263"/>
    <mergeCell ref="B264:H264"/>
    <mergeCell ref="B265:H265"/>
    <mergeCell ref="B266:H266"/>
    <mergeCell ref="B255:H255"/>
    <mergeCell ref="B256:H256"/>
    <mergeCell ref="B257:H257"/>
    <mergeCell ref="B258:H258"/>
    <mergeCell ref="B259:H259"/>
    <mergeCell ref="B260:H260"/>
    <mergeCell ref="B249:H249"/>
    <mergeCell ref="B250:H250"/>
    <mergeCell ref="B251:H251"/>
    <mergeCell ref="B252:H252"/>
    <mergeCell ref="B253:H253"/>
    <mergeCell ref="B254:H254"/>
    <mergeCell ref="B243:H243"/>
    <mergeCell ref="B244:H244"/>
    <mergeCell ref="B245:H245"/>
    <mergeCell ref="B246:H246"/>
    <mergeCell ref="B247:H247"/>
    <mergeCell ref="B248:H248"/>
    <mergeCell ref="B232:H232"/>
    <mergeCell ref="B233:H233"/>
    <mergeCell ref="B234:H234"/>
    <mergeCell ref="B235:H235"/>
    <mergeCell ref="B238:J238"/>
    <mergeCell ref="B242:H242"/>
    <mergeCell ref="B226:H226"/>
    <mergeCell ref="B227:H227"/>
    <mergeCell ref="B228:H228"/>
    <mergeCell ref="B229:H229"/>
    <mergeCell ref="B230:H230"/>
    <mergeCell ref="B231:H231"/>
    <mergeCell ref="B218:H218"/>
    <mergeCell ref="B219:H219"/>
    <mergeCell ref="B220:H220"/>
    <mergeCell ref="B221:H221"/>
    <mergeCell ref="B222:H222"/>
    <mergeCell ref="B223:H223"/>
    <mergeCell ref="B207:J207"/>
    <mergeCell ref="B211:G211"/>
    <mergeCell ref="B214:H214"/>
    <mergeCell ref="B215:H215"/>
    <mergeCell ref="B216:H216"/>
    <mergeCell ref="B217:H217"/>
    <mergeCell ref="B198:H198"/>
    <mergeCell ref="B199:H199"/>
    <mergeCell ref="B200:H200"/>
    <mergeCell ref="B202:H202"/>
    <mergeCell ref="B203:H203"/>
    <mergeCell ref="B206:J206"/>
    <mergeCell ref="B192:H192"/>
    <mergeCell ref="B193:H193"/>
    <mergeCell ref="B194:H194"/>
    <mergeCell ref="B195:H195"/>
    <mergeCell ref="B196:H196"/>
    <mergeCell ref="B197:H197"/>
    <mergeCell ref="B184:H184"/>
    <mergeCell ref="B185:H185"/>
    <mergeCell ref="B186:H186"/>
    <mergeCell ref="B187:H187"/>
    <mergeCell ref="B188:H188"/>
    <mergeCell ref="B191:H191"/>
    <mergeCell ref="B178:H178"/>
    <mergeCell ref="B179:H179"/>
    <mergeCell ref="B180:H180"/>
    <mergeCell ref="B181:H181"/>
    <mergeCell ref="B182:H182"/>
    <mergeCell ref="B183:H183"/>
    <mergeCell ref="B165:F165"/>
    <mergeCell ref="B166:F166"/>
    <mergeCell ref="B169:J169"/>
    <mergeCell ref="B173:G173"/>
    <mergeCell ref="B176:H176"/>
    <mergeCell ref="B177:H177"/>
    <mergeCell ref="B156:M156"/>
    <mergeCell ref="B157:M157"/>
    <mergeCell ref="B158:M158"/>
    <mergeCell ref="B159:M159"/>
    <mergeCell ref="B160:M160"/>
    <mergeCell ref="B161:M161"/>
    <mergeCell ref="B150:M150"/>
    <mergeCell ref="B151:M151"/>
    <mergeCell ref="B152:M152"/>
    <mergeCell ref="B153:M153"/>
    <mergeCell ref="B154:M154"/>
    <mergeCell ref="B155:M155"/>
    <mergeCell ref="B144:M144"/>
    <mergeCell ref="B145:M145"/>
    <mergeCell ref="B146:M146"/>
    <mergeCell ref="B147:M147"/>
    <mergeCell ref="B148:M148"/>
    <mergeCell ref="B149:M149"/>
    <mergeCell ref="B138:M138"/>
    <mergeCell ref="B139:M139"/>
    <mergeCell ref="B140:M140"/>
    <mergeCell ref="B141:M141"/>
    <mergeCell ref="B142:M142"/>
    <mergeCell ref="B143:M143"/>
    <mergeCell ref="B132:M132"/>
    <mergeCell ref="B133:M133"/>
    <mergeCell ref="B134:M134"/>
    <mergeCell ref="B135:M135"/>
    <mergeCell ref="B136:M136"/>
    <mergeCell ref="B137:M137"/>
    <mergeCell ref="B126:M126"/>
    <mergeCell ref="B127:M127"/>
    <mergeCell ref="B128:M128"/>
    <mergeCell ref="B129:M129"/>
    <mergeCell ref="B130:M130"/>
    <mergeCell ref="B131:M131"/>
    <mergeCell ref="B120:M120"/>
    <mergeCell ref="B121:M121"/>
    <mergeCell ref="B122:M122"/>
    <mergeCell ref="B123:M123"/>
    <mergeCell ref="B124:M124"/>
    <mergeCell ref="B125:M125"/>
    <mergeCell ref="B114:M114"/>
    <mergeCell ref="B115:M115"/>
    <mergeCell ref="B116:M116"/>
    <mergeCell ref="B117:M117"/>
    <mergeCell ref="B118:M118"/>
    <mergeCell ref="B119:M119"/>
    <mergeCell ref="B108:M108"/>
    <mergeCell ref="B109:M109"/>
    <mergeCell ref="B110:M110"/>
    <mergeCell ref="B111:M111"/>
    <mergeCell ref="B112:M112"/>
    <mergeCell ref="B113:M113"/>
    <mergeCell ref="B102:M102"/>
    <mergeCell ref="B103:M103"/>
    <mergeCell ref="B104:M104"/>
    <mergeCell ref="B105:M105"/>
    <mergeCell ref="B106:M106"/>
    <mergeCell ref="B107:M107"/>
    <mergeCell ref="B96:M96"/>
    <mergeCell ref="B97:M97"/>
    <mergeCell ref="B98:M98"/>
    <mergeCell ref="B99:M99"/>
    <mergeCell ref="B100:M100"/>
    <mergeCell ref="B101:M101"/>
    <mergeCell ref="A87:M87"/>
    <mergeCell ref="B89:J89"/>
    <mergeCell ref="B92:M92"/>
    <mergeCell ref="B93:M93"/>
    <mergeCell ref="B94:M94"/>
    <mergeCell ref="B95:M95"/>
    <mergeCell ref="B84:D84"/>
    <mergeCell ref="E84:G84"/>
    <mergeCell ref="B85:D85"/>
    <mergeCell ref="E85:G85"/>
    <mergeCell ref="B86:D86"/>
    <mergeCell ref="E86:G86"/>
    <mergeCell ref="B81:D81"/>
    <mergeCell ref="E81:G81"/>
    <mergeCell ref="B82:D82"/>
    <mergeCell ref="E82:G82"/>
    <mergeCell ref="B83:D83"/>
    <mergeCell ref="E83:G83"/>
    <mergeCell ref="B78:D78"/>
    <mergeCell ref="E78:G78"/>
    <mergeCell ref="B79:D79"/>
    <mergeCell ref="E79:G79"/>
    <mergeCell ref="B80:D80"/>
    <mergeCell ref="E80:G80"/>
    <mergeCell ref="B75:D75"/>
    <mergeCell ref="E75:G75"/>
    <mergeCell ref="B76:D76"/>
    <mergeCell ref="E76:G76"/>
    <mergeCell ref="B77:D77"/>
    <mergeCell ref="E77:G77"/>
    <mergeCell ref="B72:D72"/>
    <mergeCell ref="E72:G72"/>
    <mergeCell ref="B73:D73"/>
    <mergeCell ref="E73:G73"/>
    <mergeCell ref="B74:D74"/>
    <mergeCell ref="E74:G74"/>
    <mergeCell ref="B69:D69"/>
    <mergeCell ref="E69:G69"/>
    <mergeCell ref="B70:D70"/>
    <mergeCell ref="E70:G70"/>
    <mergeCell ref="B71:D71"/>
    <mergeCell ref="E71:G71"/>
    <mergeCell ref="B66:D66"/>
    <mergeCell ref="E66:G66"/>
    <mergeCell ref="B67:D67"/>
    <mergeCell ref="E67:G67"/>
    <mergeCell ref="B68:D68"/>
    <mergeCell ref="E68:G68"/>
    <mergeCell ref="B63:D63"/>
    <mergeCell ref="E63:G63"/>
    <mergeCell ref="B64:D64"/>
    <mergeCell ref="E64:G64"/>
    <mergeCell ref="B65:D65"/>
    <mergeCell ref="E65:G65"/>
    <mergeCell ref="B60:D60"/>
    <mergeCell ref="E60:G60"/>
    <mergeCell ref="B61:D61"/>
    <mergeCell ref="E61:G61"/>
    <mergeCell ref="B62:D62"/>
    <mergeCell ref="E62:G62"/>
    <mergeCell ref="B57:D57"/>
    <mergeCell ref="E57:G57"/>
    <mergeCell ref="B58:D58"/>
    <mergeCell ref="E58:G58"/>
    <mergeCell ref="B59:D59"/>
    <mergeCell ref="E59:G59"/>
    <mergeCell ref="B54:D54"/>
    <mergeCell ref="E54:G54"/>
    <mergeCell ref="B55:D55"/>
    <mergeCell ref="E55:G55"/>
    <mergeCell ref="B56:D56"/>
    <mergeCell ref="E56:G56"/>
    <mergeCell ref="B51:D51"/>
    <mergeCell ref="E51:G51"/>
    <mergeCell ref="B52:D52"/>
    <mergeCell ref="E52:G52"/>
    <mergeCell ref="B53:D53"/>
    <mergeCell ref="E53:G53"/>
    <mergeCell ref="B48:D48"/>
    <mergeCell ref="E48:G48"/>
    <mergeCell ref="B49:D49"/>
    <mergeCell ref="E49:G49"/>
    <mergeCell ref="B50:D50"/>
    <mergeCell ref="E50:G50"/>
    <mergeCell ref="B45:D45"/>
    <mergeCell ref="E45:G45"/>
    <mergeCell ref="B46:D46"/>
    <mergeCell ref="E46:G46"/>
    <mergeCell ref="B47:D47"/>
    <mergeCell ref="E47:G47"/>
    <mergeCell ref="B42:D42"/>
    <mergeCell ref="E42:G42"/>
    <mergeCell ref="B43:D43"/>
    <mergeCell ref="E43:G43"/>
    <mergeCell ref="B44:D44"/>
    <mergeCell ref="E44:G44"/>
    <mergeCell ref="B39:D39"/>
    <mergeCell ref="E39:G39"/>
    <mergeCell ref="B40:D40"/>
    <mergeCell ref="E40:G40"/>
    <mergeCell ref="B41:D41"/>
    <mergeCell ref="E41:G41"/>
    <mergeCell ref="B36:D36"/>
    <mergeCell ref="E36:G36"/>
    <mergeCell ref="B37:D37"/>
    <mergeCell ref="E37:G37"/>
    <mergeCell ref="B38:D38"/>
    <mergeCell ref="E38:G38"/>
    <mergeCell ref="B33:D33"/>
    <mergeCell ref="E33:G33"/>
    <mergeCell ref="B34:D34"/>
    <mergeCell ref="E34:G34"/>
    <mergeCell ref="B35:D35"/>
    <mergeCell ref="E35:G35"/>
    <mergeCell ref="B30:D30"/>
    <mergeCell ref="E30:G30"/>
    <mergeCell ref="B31:D31"/>
    <mergeCell ref="E31:G31"/>
    <mergeCell ref="B32:D32"/>
    <mergeCell ref="E32:G32"/>
    <mergeCell ref="B27:D27"/>
    <mergeCell ref="E27:G27"/>
    <mergeCell ref="B28:D28"/>
    <mergeCell ref="E28:G28"/>
    <mergeCell ref="B29:D29"/>
    <mergeCell ref="E29:G29"/>
    <mergeCell ref="B24:D24"/>
    <mergeCell ref="E24:G24"/>
    <mergeCell ref="B25:D25"/>
    <mergeCell ref="E25:G25"/>
    <mergeCell ref="B26:D26"/>
    <mergeCell ref="E26:G26"/>
    <mergeCell ref="B21:D21"/>
    <mergeCell ref="E21:G21"/>
    <mergeCell ref="B22:D22"/>
    <mergeCell ref="E22:G22"/>
    <mergeCell ref="B23:D23"/>
    <mergeCell ref="E23:G23"/>
    <mergeCell ref="B18:D18"/>
    <mergeCell ref="E18:G18"/>
    <mergeCell ref="B19:D19"/>
    <mergeCell ref="E19:G19"/>
    <mergeCell ref="B20:D20"/>
    <mergeCell ref="E20:G20"/>
    <mergeCell ref="A8:M8"/>
    <mergeCell ref="B13:F13"/>
    <mergeCell ref="B14:F14"/>
    <mergeCell ref="B16:D16"/>
    <mergeCell ref="E16:G16"/>
    <mergeCell ref="B17:D17"/>
    <mergeCell ref="E17:G17"/>
    <mergeCell ref="A1:M1"/>
    <mergeCell ref="A2:M2"/>
    <mergeCell ref="A3:M3"/>
    <mergeCell ref="A4:M4"/>
    <mergeCell ref="A5:M5"/>
    <mergeCell ref="A6:M6"/>
  </mergeCells>
  <dataValidations count="2">
    <dataValidation type="decimal" operator="lessThanOrEqual" allowBlank="1" showErrorMessage="1" error="Indirect Costs not to exceed 25.0000%" sqref="D378" xr:uid="{00000000-0002-0000-0200-000000000000}">
      <formula1>0.25</formula1>
    </dataValidation>
    <dataValidation type="custom" allowBlank="1" showErrorMessage="1" error="The sum of State Share FTE and Federal Share FTE cannot be greater than 1 " sqref="I17:J86" xr:uid="{00000000-0002-0000-0200-000001000000}">
      <formula1>SUM($I17+$J17)&lt;=1</formula1>
    </dataValidation>
  </dataValidations>
  <pageMargins left="0.7" right="0.7" top="0.75" bottom="0.75" header="0.3" footer="0.3"/>
  <pageSetup scale="54" fitToHeight="0" orientation="portrait" r:id="rId1"/>
  <headerFooter>
    <oddHeader xml:space="preserve">&amp;L&amp;"Arial,Regular"CalFresh Outreach FFY 2022-24&amp;R&amp;"Arial,Regular"Attachment 6d
Page &amp;P of &amp;N </oddHeader>
  </headerFooter>
  <rowBreaks count="1" manualBreakCount="1">
    <brk id="367"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moveWithCells="1">
                  <from>
                    <xdr:col>4</xdr:col>
                    <xdr:colOff>609600</xdr:colOff>
                    <xdr:row>370</xdr:row>
                    <xdr:rowOff>289560</xdr:rowOff>
                  </from>
                  <to>
                    <xdr:col>4</xdr:col>
                    <xdr:colOff>838200</xdr:colOff>
                    <xdr:row>372</xdr:row>
                    <xdr:rowOff>22860</xdr:rowOff>
                  </to>
                </anchor>
              </controlPr>
            </control>
          </mc:Choice>
        </mc:AlternateContent>
        <mc:AlternateContent xmlns:mc="http://schemas.openxmlformats.org/markup-compatibility/2006">
          <mc:Choice Requires="x14">
            <control shapeId="3074" r:id="rId5" name="Check Box 2">
              <controlPr locked="0" defaultSize="0" autoFill="0" autoLine="0" autoPict="0">
                <anchor moveWithCells="1">
                  <from>
                    <xdr:col>4</xdr:col>
                    <xdr:colOff>609600</xdr:colOff>
                    <xdr:row>371</xdr:row>
                    <xdr:rowOff>152400</xdr:rowOff>
                  </from>
                  <to>
                    <xdr:col>4</xdr:col>
                    <xdr:colOff>838200</xdr:colOff>
                    <xdr:row>373</xdr:row>
                    <xdr:rowOff>22860</xdr:rowOff>
                  </to>
                </anchor>
              </controlPr>
            </control>
          </mc:Choice>
        </mc:AlternateContent>
        <mc:AlternateContent xmlns:mc="http://schemas.openxmlformats.org/markup-compatibility/2006">
          <mc:Choice Requires="x14">
            <control shapeId="3075" r:id="rId6" name="Check Box 3">
              <controlPr locked="0" defaultSize="0" autoFill="0" autoLine="0" autoPict="0">
                <anchor moveWithCells="1">
                  <from>
                    <xdr:col>4</xdr:col>
                    <xdr:colOff>609600</xdr:colOff>
                    <xdr:row>372</xdr:row>
                    <xdr:rowOff>175260</xdr:rowOff>
                  </from>
                  <to>
                    <xdr:col>4</xdr:col>
                    <xdr:colOff>838200</xdr:colOff>
                    <xdr:row>374</xdr:row>
                    <xdr:rowOff>22860</xdr:rowOff>
                  </to>
                </anchor>
              </controlPr>
            </control>
          </mc:Choice>
        </mc:AlternateContent>
        <mc:AlternateContent xmlns:mc="http://schemas.openxmlformats.org/markup-compatibility/2006">
          <mc:Choice Requires="x14">
            <control shapeId="3076" r:id="rId7" name="Check Box 4">
              <controlPr locked="0" defaultSize="0" autoFill="0" autoLine="0" autoPict="0">
                <anchor moveWithCells="1">
                  <from>
                    <xdr:col>4</xdr:col>
                    <xdr:colOff>609600</xdr:colOff>
                    <xdr:row>373</xdr:row>
                    <xdr:rowOff>175260</xdr:rowOff>
                  </from>
                  <to>
                    <xdr:col>4</xdr:col>
                    <xdr:colOff>838200</xdr:colOff>
                    <xdr:row>375</xdr:row>
                    <xdr:rowOff>38100</xdr:rowOff>
                  </to>
                </anchor>
              </controlPr>
            </control>
          </mc:Choice>
        </mc:AlternateContent>
        <mc:AlternateContent xmlns:mc="http://schemas.openxmlformats.org/markup-compatibility/2006">
          <mc:Choice Requires="x14">
            <control shapeId="3077" r:id="rId8" name="Check Box 5">
              <controlPr locked="0" defaultSize="0" autoFill="0" autoLine="0" autoPict="0">
                <anchor moveWithCells="1">
                  <from>
                    <xdr:col>4</xdr:col>
                    <xdr:colOff>609600</xdr:colOff>
                    <xdr:row>375</xdr:row>
                    <xdr:rowOff>22860</xdr:rowOff>
                  </from>
                  <to>
                    <xdr:col>4</xdr:col>
                    <xdr:colOff>838200</xdr:colOff>
                    <xdr:row>376</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U424"/>
  <sheetViews>
    <sheetView topLeftCell="A359" zoomScaleNormal="100" zoomScaleSheetLayoutView="100" zoomScalePageLayoutView="80" workbookViewId="0">
      <selection activeCell="I345" sqref="I338:I345"/>
    </sheetView>
  </sheetViews>
  <sheetFormatPr defaultColWidth="8.6640625" defaultRowHeight="14.4" x14ac:dyDescent="0.3"/>
  <cols>
    <col min="1" max="1" width="4" customWidth="1"/>
    <col min="4" max="4" width="12" bestFit="1" customWidth="1"/>
    <col min="5" max="7" width="14.6640625" customWidth="1"/>
    <col min="8" max="8" width="11.6640625" customWidth="1"/>
    <col min="9" max="13" width="13.6640625" customWidth="1"/>
    <col min="14" max="14" width="10" bestFit="1" customWidth="1"/>
    <col min="15" max="21" width="16.6640625" customWidth="1"/>
  </cols>
  <sheetData>
    <row r="1" spans="1:21" x14ac:dyDescent="0.3">
      <c r="A1" s="202"/>
      <c r="B1" s="202"/>
      <c r="C1" s="202"/>
      <c r="D1" s="202"/>
      <c r="E1" s="202"/>
      <c r="F1" s="202"/>
      <c r="G1" s="202"/>
      <c r="H1" s="202"/>
      <c r="I1" s="202"/>
      <c r="J1" s="202"/>
      <c r="K1" s="202"/>
      <c r="L1" s="161"/>
      <c r="M1" s="161"/>
      <c r="N1" s="113"/>
      <c r="O1" s="113"/>
      <c r="P1" s="113"/>
      <c r="Q1" s="113"/>
      <c r="R1" s="113"/>
      <c r="S1" s="113"/>
      <c r="T1" s="113"/>
      <c r="U1" s="117" t="s">
        <v>121</v>
      </c>
    </row>
    <row r="2" spans="1:21" x14ac:dyDescent="0.3">
      <c r="A2" s="153" t="s">
        <v>107</v>
      </c>
      <c r="B2" s="185"/>
      <c r="C2" s="185"/>
      <c r="D2" s="185"/>
      <c r="E2" s="185"/>
      <c r="F2" s="185"/>
      <c r="G2" s="185"/>
      <c r="H2" s="185"/>
      <c r="I2" s="185"/>
      <c r="J2" s="185"/>
      <c r="K2" s="185"/>
      <c r="L2" s="185"/>
      <c r="M2" s="185"/>
      <c r="N2" s="113"/>
      <c r="O2" s="113"/>
      <c r="P2" s="113"/>
      <c r="Q2" s="113"/>
      <c r="R2" s="113"/>
      <c r="S2" s="113"/>
      <c r="T2" s="113"/>
      <c r="U2" s="114"/>
    </row>
    <row r="3" spans="1:21" x14ac:dyDescent="0.3">
      <c r="A3" s="153" t="str">
        <f>'FFY 22-24 Budget Summary'!A3:D3</f>
        <v>TBD - CAMPUS NAME HERE</v>
      </c>
      <c r="B3" s="161"/>
      <c r="C3" s="161"/>
      <c r="D3" s="161"/>
      <c r="E3" s="161"/>
      <c r="F3" s="161"/>
      <c r="G3" s="161"/>
      <c r="H3" s="161"/>
      <c r="I3" s="161"/>
      <c r="J3" s="161"/>
      <c r="K3" s="161"/>
      <c r="L3" s="161"/>
      <c r="M3" s="161"/>
      <c r="N3" s="113"/>
      <c r="O3" s="113"/>
      <c r="P3" s="113"/>
      <c r="Q3" s="113"/>
      <c r="R3" s="113"/>
      <c r="S3" s="113"/>
      <c r="T3" s="113"/>
      <c r="U3" s="114"/>
    </row>
    <row r="4" spans="1:21" x14ac:dyDescent="0.3">
      <c r="A4" s="153" t="str">
        <f>'FFY 22-24 Budget Summary'!A4:D4</f>
        <v>Subcontracted Under Chico State Enterprises - Center for Healthy Communities</v>
      </c>
      <c r="B4" s="161"/>
      <c r="C4" s="161"/>
      <c r="D4" s="161"/>
      <c r="E4" s="161"/>
      <c r="F4" s="161"/>
      <c r="G4" s="161"/>
      <c r="H4" s="161"/>
      <c r="I4" s="161"/>
      <c r="J4" s="161"/>
      <c r="K4" s="161"/>
      <c r="L4" s="161"/>
      <c r="M4" s="161"/>
      <c r="N4" s="113"/>
      <c r="O4" s="113"/>
      <c r="P4" s="113"/>
      <c r="Q4" s="113"/>
      <c r="R4" s="113"/>
      <c r="S4" s="113"/>
      <c r="T4" s="113"/>
      <c r="U4" s="114"/>
    </row>
    <row r="5" spans="1:21" x14ac:dyDescent="0.3">
      <c r="A5" s="153" t="str">
        <f>'FFY 22-24 Budget Summary'!A42:D42</f>
        <v>October 1, 2023 through September 30, 2024</v>
      </c>
      <c r="B5" s="161"/>
      <c r="C5" s="161"/>
      <c r="D5" s="161"/>
      <c r="E5" s="161"/>
      <c r="F5" s="161"/>
      <c r="G5" s="161"/>
      <c r="H5" s="161"/>
      <c r="I5" s="161"/>
      <c r="J5" s="161"/>
      <c r="K5" s="161"/>
      <c r="L5" s="161"/>
      <c r="M5" s="161"/>
      <c r="N5" s="113"/>
      <c r="O5" s="113"/>
      <c r="P5" s="113"/>
      <c r="Q5" s="113"/>
      <c r="R5" s="113"/>
      <c r="S5" s="113"/>
      <c r="T5" s="113"/>
      <c r="U5" s="114"/>
    </row>
    <row r="6" spans="1:21" x14ac:dyDescent="0.3">
      <c r="A6" s="153" t="str">
        <f>'FFY 22-24 Budget Summary'!A41:D41</f>
        <v>FFY 2024</v>
      </c>
      <c r="B6" s="161"/>
      <c r="C6" s="161"/>
      <c r="D6" s="161"/>
      <c r="E6" s="161"/>
      <c r="F6" s="161"/>
      <c r="G6" s="161"/>
      <c r="H6" s="161"/>
      <c r="I6" s="161"/>
      <c r="J6" s="161"/>
      <c r="K6" s="161"/>
      <c r="L6" s="161"/>
      <c r="M6" s="161"/>
      <c r="N6" s="113"/>
      <c r="O6" s="113"/>
      <c r="P6" s="113"/>
      <c r="Q6" s="113"/>
      <c r="R6" s="113"/>
      <c r="S6" s="113"/>
      <c r="T6" s="113"/>
      <c r="U6" s="114"/>
    </row>
    <row r="7" spans="1:21" x14ac:dyDescent="0.3">
      <c r="A7" s="2"/>
      <c r="B7" s="2"/>
      <c r="C7" s="2"/>
      <c r="D7" s="2"/>
      <c r="E7" s="2"/>
      <c r="F7" s="2"/>
      <c r="G7" s="2"/>
      <c r="H7" s="2"/>
      <c r="I7" s="2"/>
      <c r="J7" s="2"/>
      <c r="K7" s="4"/>
      <c r="N7" s="113"/>
      <c r="O7" s="113"/>
      <c r="P7" s="113"/>
      <c r="Q7" s="113"/>
      <c r="R7" s="113"/>
      <c r="S7" s="113"/>
      <c r="T7" s="113"/>
      <c r="U7" s="114"/>
    </row>
    <row r="8" spans="1:21" ht="54" customHeight="1" x14ac:dyDescent="0.3">
      <c r="A8" s="203" t="s">
        <v>122</v>
      </c>
      <c r="B8" s="204"/>
      <c r="C8" s="204"/>
      <c r="D8" s="204"/>
      <c r="E8" s="204"/>
      <c r="F8" s="204"/>
      <c r="G8" s="204"/>
      <c r="H8" s="204"/>
      <c r="I8" s="204"/>
      <c r="J8" s="204"/>
      <c r="K8" s="204"/>
      <c r="L8" s="204"/>
      <c r="M8" s="204"/>
      <c r="N8" s="113"/>
      <c r="O8" s="113"/>
      <c r="P8" s="113"/>
      <c r="Q8" s="113"/>
      <c r="R8" s="113"/>
      <c r="S8" s="113"/>
      <c r="T8" s="113"/>
      <c r="U8" s="114"/>
    </row>
    <row r="9" spans="1:21" x14ac:dyDescent="0.3">
      <c r="A9" s="7"/>
      <c r="B9" s="7"/>
      <c r="C9" s="7"/>
      <c r="D9" s="7"/>
      <c r="E9" s="7"/>
      <c r="F9" s="3"/>
      <c r="G9" s="7"/>
      <c r="H9" s="9"/>
      <c r="I9" s="9"/>
      <c r="J9" s="7"/>
      <c r="K9" s="10"/>
      <c r="N9" s="113"/>
      <c r="O9" s="113"/>
      <c r="P9" s="113"/>
      <c r="Q9" s="113"/>
      <c r="R9" s="113"/>
      <c r="S9" s="113"/>
      <c r="T9" s="113"/>
      <c r="U9" s="114"/>
    </row>
    <row r="10" spans="1:21" ht="15" thickBot="1" x14ac:dyDescent="0.35">
      <c r="A10" s="58"/>
      <c r="B10" s="64" t="s">
        <v>125</v>
      </c>
      <c r="C10" s="58"/>
      <c r="D10" s="59"/>
      <c r="E10" s="59"/>
      <c r="F10" s="59"/>
      <c r="G10" s="59"/>
      <c r="H10" s="59"/>
      <c r="I10" s="59"/>
      <c r="J10" s="59"/>
      <c r="K10" s="60"/>
      <c r="L10" s="61"/>
      <c r="M10" s="61"/>
      <c r="N10" s="113"/>
      <c r="O10" s="113"/>
      <c r="P10" s="113"/>
      <c r="Q10" s="113"/>
      <c r="R10" s="113"/>
      <c r="S10" s="113"/>
      <c r="T10" s="113"/>
      <c r="U10" s="114"/>
    </row>
    <row r="11" spans="1:21" ht="15" thickTop="1" x14ac:dyDescent="0.3">
      <c r="A11" s="3"/>
      <c r="B11" s="3"/>
      <c r="C11" s="3"/>
      <c r="D11" s="7"/>
      <c r="E11" s="7"/>
      <c r="F11" s="7"/>
      <c r="G11" s="7"/>
      <c r="H11" s="7"/>
      <c r="I11" s="7"/>
      <c r="J11" s="7"/>
      <c r="K11" s="10"/>
      <c r="N11" s="113"/>
      <c r="O11" s="113"/>
      <c r="P11" s="113"/>
      <c r="Q11" s="113"/>
      <c r="R11" s="113"/>
      <c r="S11" s="113"/>
      <c r="T11" s="113"/>
      <c r="U11" s="114"/>
    </row>
    <row r="12" spans="1:21" x14ac:dyDescent="0.3">
      <c r="A12" s="3"/>
      <c r="B12" s="3" t="s">
        <v>143</v>
      </c>
      <c r="G12" s="99">
        <f>SUM(I17:J86)</f>
        <v>0</v>
      </c>
      <c r="H12" s="7"/>
      <c r="I12" s="7"/>
      <c r="J12" s="7"/>
      <c r="K12" s="10"/>
      <c r="N12" s="113"/>
      <c r="O12" s="113"/>
      <c r="P12" s="113"/>
      <c r="Q12" s="113"/>
      <c r="R12" s="113"/>
      <c r="S12" s="113"/>
      <c r="T12" s="113"/>
      <c r="U12" s="114"/>
    </row>
    <row r="13" spans="1:21" x14ac:dyDescent="0.3">
      <c r="A13" s="3"/>
      <c r="B13" s="160" t="s">
        <v>41</v>
      </c>
      <c r="C13" s="185"/>
      <c r="D13" s="185"/>
      <c r="E13" s="185"/>
      <c r="F13" s="185"/>
      <c r="G13" s="75">
        <v>0</v>
      </c>
      <c r="H13" s="7"/>
      <c r="I13" s="7"/>
      <c r="J13" s="7"/>
      <c r="K13" s="10"/>
      <c r="N13" s="113"/>
      <c r="O13" s="113"/>
      <c r="P13" s="113"/>
      <c r="Q13" s="113"/>
      <c r="R13" s="113"/>
      <c r="S13" s="113"/>
      <c r="T13" s="113"/>
      <c r="U13" s="114"/>
    </row>
    <row r="14" spans="1:21" x14ac:dyDescent="0.3">
      <c r="A14" s="3"/>
      <c r="B14" s="160" t="s">
        <v>142</v>
      </c>
      <c r="C14" s="161"/>
      <c r="D14" s="161"/>
      <c r="E14" s="161"/>
      <c r="F14" s="161"/>
      <c r="G14" s="65">
        <f>IF(G13=0,0,G12/G13)</f>
        <v>0</v>
      </c>
      <c r="H14" s="7"/>
      <c r="I14" s="7"/>
      <c r="J14" s="7"/>
      <c r="K14" s="10"/>
      <c r="N14" s="113"/>
      <c r="O14" s="118" t="s">
        <v>119</v>
      </c>
      <c r="P14" s="113"/>
      <c r="Q14" s="113"/>
      <c r="R14" s="113"/>
      <c r="S14" s="113"/>
      <c r="T14" s="113"/>
      <c r="U14" s="114"/>
    </row>
    <row r="15" spans="1:21" x14ac:dyDescent="0.3">
      <c r="A15" s="3"/>
      <c r="B15" s="3"/>
      <c r="C15" s="3"/>
      <c r="D15" s="7"/>
      <c r="E15" s="7"/>
      <c r="F15" s="7"/>
      <c r="G15" s="7"/>
      <c r="H15" s="7"/>
      <c r="I15" s="7"/>
      <c r="J15" s="7"/>
      <c r="K15" s="10"/>
      <c r="N15" s="113"/>
      <c r="O15" s="113"/>
      <c r="P15" s="113"/>
      <c r="Q15" s="113"/>
      <c r="R15" s="113"/>
      <c r="S15" s="113"/>
      <c r="T15" s="113"/>
      <c r="U15" s="114"/>
    </row>
    <row r="16" spans="1:21" ht="39.6" x14ac:dyDescent="0.3">
      <c r="A16" s="8"/>
      <c r="B16" s="198" t="s">
        <v>6</v>
      </c>
      <c r="C16" s="198"/>
      <c r="D16" s="198"/>
      <c r="E16" s="198" t="s">
        <v>7</v>
      </c>
      <c r="F16" s="198"/>
      <c r="G16" s="198"/>
      <c r="H16" s="15" t="s">
        <v>8</v>
      </c>
      <c r="I16" s="15" t="s">
        <v>132</v>
      </c>
      <c r="J16" s="15" t="s">
        <v>133</v>
      </c>
      <c r="K16" s="15" t="s">
        <v>29</v>
      </c>
      <c r="L16" s="15" t="s">
        <v>30</v>
      </c>
      <c r="M16" s="16" t="s">
        <v>9</v>
      </c>
      <c r="N16" s="113"/>
      <c r="O16" s="16" t="s">
        <v>134</v>
      </c>
      <c r="P16" s="16" t="s">
        <v>135</v>
      </c>
      <c r="Q16" s="16" t="s">
        <v>136</v>
      </c>
      <c r="R16" s="16" t="s">
        <v>137</v>
      </c>
      <c r="S16" s="113"/>
      <c r="T16" s="113"/>
      <c r="U16" s="114"/>
    </row>
    <row r="17" spans="1:21" x14ac:dyDescent="0.3">
      <c r="A17" s="76" t="s">
        <v>10</v>
      </c>
      <c r="B17" s="178"/>
      <c r="C17" s="163"/>
      <c r="D17" s="201"/>
      <c r="E17" s="178"/>
      <c r="F17" s="163"/>
      <c r="G17" s="201"/>
      <c r="H17" s="102">
        <v>0</v>
      </c>
      <c r="I17" s="103">
        <v>0</v>
      </c>
      <c r="J17" s="103">
        <v>0</v>
      </c>
      <c r="K17" s="104">
        <f>ROUND(H17*I17,0)</f>
        <v>0</v>
      </c>
      <c r="L17" s="104">
        <f>ROUND(H17*J17,0)</f>
        <v>0</v>
      </c>
      <c r="M17" s="104">
        <f>K17+L17</f>
        <v>0</v>
      </c>
      <c r="N17" s="113"/>
      <c r="O17" s="112">
        <v>0</v>
      </c>
      <c r="P17" s="130">
        <f>K17*O17</f>
        <v>0</v>
      </c>
      <c r="Q17" s="112">
        <v>0.372</v>
      </c>
      <c r="R17" s="130">
        <f>L17*Q17</f>
        <v>0</v>
      </c>
      <c r="S17" s="113"/>
      <c r="T17" s="113"/>
      <c r="U17" s="114"/>
    </row>
    <row r="18" spans="1:21" x14ac:dyDescent="0.3">
      <c r="A18" s="76" t="s">
        <v>11</v>
      </c>
      <c r="B18" s="197"/>
      <c r="C18" s="159"/>
      <c r="D18" s="159"/>
      <c r="E18" s="197"/>
      <c r="F18" s="159"/>
      <c r="G18" s="159"/>
      <c r="H18" s="102">
        <v>0</v>
      </c>
      <c r="I18" s="103">
        <v>0</v>
      </c>
      <c r="J18" s="103">
        <v>0</v>
      </c>
      <c r="K18" s="104">
        <f t="shared" ref="K18:K81" si="0">ROUND(H18*I18,0)</f>
        <v>0</v>
      </c>
      <c r="L18" s="104">
        <f t="shared" ref="L18:L81" si="1">ROUND(H18*J18,0)</f>
        <v>0</v>
      </c>
      <c r="M18" s="104">
        <f t="shared" ref="M18:M81" si="2">K18+L18</f>
        <v>0</v>
      </c>
      <c r="N18" s="113"/>
      <c r="O18" s="112">
        <v>0.69</v>
      </c>
      <c r="P18" s="130">
        <f t="shared" ref="P18:P81" si="3">K18*O18</f>
        <v>0</v>
      </c>
      <c r="Q18" s="112">
        <v>0</v>
      </c>
      <c r="R18" s="130">
        <f t="shared" ref="R18:R81" si="4">L18*Q18</f>
        <v>0</v>
      </c>
      <c r="S18" s="113"/>
      <c r="T18" s="113"/>
      <c r="U18" s="114"/>
    </row>
    <row r="19" spans="1:21" x14ac:dyDescent="0.3">
      <c r="A19" s="76" t="s">
        <v>12</v>
      </c>
      <c r="B19" s="197"/>
      <c r="C19" s="159"/>
      <c r="D19" s="159"/>
      <c r="E19" s="199"/>
      <c r="F19" s="200"/>
      <c r="G19" s="200"/>
      <c r="H19" s="102">
        <v>0</v>
      </c>
      <c r="I19" s="103">
        <v>0</v>
      </c>
      <c r="J19" s="103">
        <v>0</v>
      </c>
      <c r="K19" s="104">
        <f t="shared" si="0"/>
        <v>0</v>
      </c>
      <c r="L19" s="104">
        <f t="shared" si="1"/>
        <v>0</v>
      </c>
      <c r="M19" s="104">
        <f t="shared" si="2"/>
        <v>0</v>
      </c>
      <c r="N19" s="113"/>
      <c r="O19" s="112">
        <v>0.49</v>
      </c>
      <c r="P19" s="130">
        <f t="shared" si="3"/>
        <v>0</v>
      </c>
      <c r="Q19" s="112">
        <v>0</v>
      </c>
      <c r="R19" s="130">
        <f t="shared" si="4"/>
        <v>0</v>
      </c>
      <c r="S19" s="113"/>
      <c r="T19" s="113"/>
      <c r="U19" s="114"/>
    </row>
    <row r="20" spans="1:21" x14ac:dyDescent="0.3">
      <c r="A20" s="80" t="s">
        <v>13</v>
      </c>
      <c r="B20" s="197"/>
      <c r="C20" s="159"/>
      <c r="D20" s="159"/>
      <c r="E20" s="197"/>
      <c r="F20" s="159"/>
      <c r="G20" s="159"/>
      <c r="H20" s="102">
        <v>0</v>
      </c>
      <c r="I20" s="103">
        <v>0</v>
      </c>
      <c r="J20" s="103">
        <v>0</v>
      </c>
      <c r="K20" s="104">
        <f t="shared" si="0"/>
        <v>0</v>
      </c>
      <c r="L20" s="104">
        <f t="shared" si="1"/>
        <v>0</v>
      </c>
      <c r="M20" s="104">
        <f t="shared" si="2"/>
        <v>0</v>
      </c>
      <c r="N20" s="113"/>
      <c r="O20" s="112">
        <v>0.71</v>
      </c>
      <c r="P20" s="130">
        <f t="shared" si="3"/>
        <v>0</v>
      </c>
      <c r="Q20" s="112">
        <v>0</v>
      </c>
      <c r="R20" s="130">
        <f t="shared" si="4"/>
        <v>0</v>
      </c>
      <c r="S20" s="113"/>
      <c r="T20" s="113"/>
      <c r="U20" s="114"/>
    </row>
    <row r="21" spans="1:21" x14ac:dyDescent="0.3">
      <c r="A21" s="80" t="s">
        <v>14</v>
      </c>
      <c r="B21" s="197"/>
      <c r="C21" s="159"/>
      <c r="D21" s="159"/>
      <c r="E21" s="197"/>
      <c r="F21" s="159"/>
      <c r="G21" s="159"/>
      <c r="H21" s="102">
        <v>0</v>
      </c>
      <c r="I21" s="103">
        <v>0</v>
      </c>
      <c r="J21" s="103">
        <v>0</v>
      </c>
      <c r="K21" s="104">
        <f t="shared" si="0"/>
        <v>0</v>
      </c>
      <c r="L21" s="104">
        <f t="shared" si="1"/>
        <v>0</v>
      </c>
      <c r="M21" s="104">
        <f t="shared" si="2"/>
        <v>0</v>
      </c>
      <c r="N21" s="113"/>
      <c r="O21" s="112">
        <v>0.49</v>
      </c>
      <c r="P21" s="130">
        <f t="shared" si="3"/>
        <v>0</v>
      </c>
      <c r="Q21" s="112">
        <v>0</v>
      </c>
      <c r="R21" s="130">
        <f t="shared" si="4"/>
        <v>0</v>
      </c>
      <c r="S21" s="113"/>
      <c r="T21" s="113"/>
      <c r="U21" s="114"/>
    </row>
    <row r="22" spans="1:21" x14ac:dyDescent="0.3">
      <c r="A22" s="80" t="s">
        <v>15</v>
      </c>
      <c r="B22" s="197"/>
      <c r="C22" s="159"/>
      <c r="D22" s="159"/>
      <c r="E22" s="197"/>
      <c r="F22" s="159"/>
      <c r="G22" s="159"/>
      <c r="H22" s="102">
        <v>0</v>
      </c>
      <c r="I22" s="103">
        <v>0</v>
      </c>
      <c r="J22" s="103">
        <v>0</v>
      </c>
      <c r="K22" s="104">
        <f t="shared" si="0"/>
        <v>0</v>
      </c>
      <c r="L22" s="104">
        <f t="shared" si="1"/>
        <v>0</v>
      </c>
      <c r="M22" s="104">
        <f t="shared" si="2"/>
        <v>0</v>
      </c>
      <c r="N22" s="113"/>
      <c r="O22" s="112">
        <v>0.56999999999999995</v>
      </c>
      <c r="P22" s="130">
        <f t="shared" si="3"/>
        <v>0</v>
      </c>
      <c r="Q22" s="112">
        <v>0</v>
      </c>
      <c r="R22" s="130">
        <f t="shared" si="4"/>
        <v>0</v>
      </c>
      <c r="S22" s="113"/>
      <c r="T22" s="113"/>
      <c r="U22" s="114"/>
    </row>
    <row r="23" spans="1:21" x14ac:dyDescent="0.3">
      <c r="A23" s="80" t="s">
        <v>16</v>
      </c>
      <c r="B23" s="197"/>
      <c r="C23" s="159"/>
      <c r="D23" s="159"/>
      <c r="E23" s="197"/>
      <c r="F23" s="159"/>
      <c r="G23" s="159"/>
      <c r="H23" s="102">
        <v>0</v>
      </c>
      <c r="I23" s="103">
        <v>0</v>
      </c>
      <c r="J23" s="103">
        <v>0</v>
      </c>
      <c r="K23" s="104">
        <f t="shared" si="0"/>
        <v>0</v>
      </c>
      <c r="L23" s="104">
        <f t="shared" si="1"/>
        <v>0</v>
      </c>
      <c r="M23" s="104">
        <f t="shared" si="2"/>
        <v>0</v>
      </c>
      <c r="N23" s="113"/>
      <c r="O23" s="112">
        <v>0.75</v>
      </c>
      <c r="P23" s="130">
        <f t="shared" si="3"/>
        <v>0</v>
      </c>
      <c r="Q23" s="112">
        <v>0</v>
      </c>
      <c r="R23" s="130">
        <f t="shared" si="4"/>
        <v>0</v>
      </c>
      <c r="S23" s="113"/>
      <c r="T23" s="113"/>
      <c r="U23" s="114"/>
    </row>
    <row r="24" spans="1:21" x14ac:dyDescent="0.3">
      <c r="A24" s="80" t="s">
        <v>17</v>
      </c>
      <c r="B24" s="197"/>
      <c r="C24" s="159"/>
      <c r="D24" s="159"/>
      <c r="E24" s="197"/>
      <c r="F24" s="159"/>
      <c r="G24" s="159"/>
      <c r="H24" s="102">
        <v>0</v>
      </c>
      <c r="I24" s="103">
        <v>0</v>
      </c>
      <c r="J24" s="103">
        <v>0</v>
      </c>
      <c r="K24" s="104">
        <f t="shared" si="0"/>
        <v>0</v>
      </c>
      <c r="L24" s="104">
        <f t="shared" si="1"/>
        <v>0</v>
      </c>
      <c r="M24" s="104">
        <f t="shared" si="2"/>
        <v>0</v>
      </c>
      <c r="N24" s="113"/>
      <c r="O24" s="112">
        <v>0</v>
      </c>
      <c r="P24" s="130">
        <f t="shared" si="3"/>
        <v>0</v>
      </c>
      <c r="Q24" s="112">
        <v>0</v>
      </c>
      <c r="R24" s="130">
        <f t="shared" si="4"/>
        <v>0</v>
      </c>
      <c r="S24" s="113"/>
      <c r="T24" s="113"/>
      <c r="U24" s="114"/>
    </row>
    <row r="25" spans="1:21" x14ac:dyDescent="0.3">
      <c r="A25" s="80" t="s">
        <v>18</v>
      </c>
      <c r="B25" s="197"/>
      <c r="C25" s="159"/>
      <c r="D25" s="159"/>
      <c r="E25" s="197"/>
      <c r="F25" s="159"/>
      <c r="G25" s="159"/>
      <c r="H25" s="102">
        <v>0</v>
      </c>
      <c r="I25" s="103">
        <v>0</v>
      </c>
      <c r="J25" s="103">
        <v>0</v>
      </c>
      <c r="K25" s="104">
        <f t="shared" si="0"/>
        <v>0</v>
      </c>
      <c r="L25" s="104">
        <f t="shared" si="1"/>
        <v>0</v>
      </c>
      <c r="M25" s="104">
        <f t="shared" si="2"/>
        <v>0</v>
      </c>
      <c r="N25" s="113"/>
      <c r="O25" s="112">
        <v>0</v>
      </c>
      <c r="P25" s="130">
        <f t="shared" si="3"/>
        <v>0</v>
      </c>
      <c r="Q25" s="112">
        <v>5.8999999999999997E-2</v>
      </c>
      <c r="R25" s="130">
        <f t="shared" si="4"/>
        <v>0</v>
      </c>
      <c r="S25" s="113"/>
      <c r="T25" s="113"/>
      <c r="U25" s="114"/>
    </row>
    <row r="26" spans="1:21" x14ac:dyDescent="0.3">
      <c r="A26" s="76" t="s">
        <v>19</v>
      </c>
      <c r="B26" s="197"/>
      <c r="C26" s="159"/>
      <c r="D26" s="159"/>
      <c r="E26" s="197"/>
      <c r="F26" s="159"/>
      <c r="G26" s="159"/>
      <c r="H26" s="102">
        <v>0</v>
      </c>
      <c r="I26" s="103">
        <v>0</v>
      </c>
      <c r="J26" s="103">
        <v>0</v>
      </c>
      <c r="K26" s="104">
        <f t="shared" si="0"/>
        <v>0</v>
      </c>
      <c r="L26" s="104">
        <f t="shared" si="1"/>
        <v>0</v>
      </c>
      <c r="M26" s="104">
        <f t="shared" si="2"/>
        <v>0</v>
      </c>
      <c r="N26" s="113"/>
      <c r="O26" s="112">
        <v>0.6</v>
      </c>
      <c r="P26" s="130">
        <f t="shared" si="3"/>
        <v>0</v>
      </c>
      <c r="Q26" s="112">
        <v>0</v>
      </c>
      <c r="R26" s="130">
        <f t="shared" si="4"/>
        <v>0</v>
      </c>
      <c r="S26" s="113"/>
      <c r="T26" s="113"/>
      <c r="U26" s="114"/>
    </row>
    <row r="27" spans="1:21" x14ac:dyDescent="0.3">
      <c r="A27" s="76" t="s">
        <v>20</v>
      </c>
      <c r="B27" s="197"/>
      <c r="C27" s="159"/>
      <c r="D27" s="159"/>
      <c r="E27" s="197"/>
      <c r="F27" s="159"/>
      <c r="G27" s="159"/>
      <c r="H27" s="102">
        <v>0</v>
      </c>
      <c r="I27" s="103">
        <v>0</v>
      </c>
      <c r="J27" s="103">
        <v>0</v>
      </c>
      <c r="K27" s="104">
        <f t="shared" si="0"/>
        <v>0</v>
      </c>
      <c r="L27" s="104">
        <f t="shared" si="1"/>
        <v>0</v>
      </c>
      <c r="M27" s="104">
        <f t="shared" si="2"/>
        <v>0</v>
      </c>
      <c r="N27" s="113"/>
      <c r="O27" s="112">
        <v>0.6</v>
      </c>
      <c r="P27" s="130">
        <f t="shared" si="3"/>
        <v>0</v>
      </c>
      <c r="Q27" s="112">
        <v>0</v>
      </c>
      <c r="R27" s="130">
        <f t="shared" si="4"/>
        <v>0</v>
      </c>
      <c r="S27" s="113"/>
      <c r="T27" s="113"/>
      <c r="U27" s="114"/>
    </row>
    <row r="28" spans="1:21" x14ac:dyDescent="0.3">
      <c r="A28" s="76" t="s">
        <v>21</v>
      </c>
      <c r="B28" s="197"/>
      <c r="C28" s="159"/>
      <c r="D28" s="159"/>
      <c r="E28" s="197"/>
      <c r="F28" s="159"/>
      <c r="G28" s="159"/>
      <c r="H28" s="102">
        <v>0</v>
      </c>
      <c r="I28" s="103">
        <v>0</v>
      </c>
      <c r="J28" s="103">
        <v>0</v>
      </c>
      <c r="K28" s="104">
        <f t="shared" si="0"/>
        <v>0</v>
      </c>
      <c r="L28" s="104">
        <f t="shared" si="1"/>
        <v>0</v>
      </c>
      <c r="M28" s="104">
        <f t="shared" si="2"/>
        <v>0</v>
      </c>
      <c r="N28" s="113"/>
      <c r="O28" s="112">
        <v>0</v>
      </c>
      <c r="P28" s="130">
        <f t="shared" si="3"/>
        <v>0</v>
      </c>
      <c r="Q28" s="112">
        <v>0</v>
      </c>
      <c r="R28" s="130">
        <f t="shared" si="4"/>
        <v>0</v>
      </c>
      <c r="S28" s="113"/>
      <c r="T28" s="113"/>
      <c r="U28" s="114"/>
    </row>
    <row r="29" spans="1:21" x14ac:dyDescent="0.3">
      <c r="A29" s="80" t="s">
        <v>52</v>
      </c>
      <c r="B29" s="159"/>
      <c r="C29" s="159"/>
      <c r="D29" s="159"/>
      <c r="E29" s="159"/>
      <c r="F29" s="159"/>
      <c r="G29" s="159"/>
      <c r="H29" s="102">
        <v>0</v>
      </c>
      <c r="I29" s="103">
        <v>0</v>
      </c>
      <c r="J29" s="103">
        <v>0</v>
      </c>
      <c r="K29" s="104">
        <f t="shared" si="0"/>
        <v>0</v>
      </c>
      <c r="L29" s="104">
        <f t="shared" si="1"/>
        <v>0</v>
      </c>
      <c r="M29" s="104">
        <f t="shared" si="2"/>
        <v>0</v>
      </c>
      <c r="N29" s="113"/>
      <c r="O29" s="112">
        <v>0</v>
      </c>
      <c r="P29" s="130">
        <f t="shared" si="3"/>
        <v>0</v>
      </c>
      <c r="Q29" s="112">
        <v>0</v>
      </c>
      <c r="R29" s="130">
        <f t="shared" si="4"/>
        <v>0</v>
      </c>
      <c r="S29" s="113"/>
      <c r="T29" s="113"/>
      <c r="U29" s="114"/>
    </row>
    <row r="30" spans="1:21" x14ac:dyDescent="0.3">
      <c r="A30" s="80" t="s">
        <v>53</v>
      </c>
      <c r="B30" s="159"/>
      <c r="C30" s="159"/>
      <c r="D30" s="159"/>
      <c r="E30" s="159"/>
      <c r="F30" s="159"/>
      <c r="G30" s="159"/>
      <c r="H30" s="102">
        <v>0</v>
      </c>
      <c r="I30" s="103">
        <v>0</v>
      </c>
      <c r="J30" s="103">
        <v>0</v>
      </c>
      <c r="K30" s="104">
        <f t="shared" si="0"/>
        <v>0</v>
      </c>
      <c r="L30" s="104">
        <f t="shared" si="1"/>
        <v>0</v>
      </c>
      <c r="M30" s="104">
        <f t="shared" si="2"/>
        <v>0</v>
      </c>
      <c r="N30" s="113"/>
      <c r="O30" s="112">
        <v>0</v>
      </c>
      <c r="P30" s="130">
        <f t="shared" si="3"/>
        <v>0</v>
      </c>
      <c r="Q30" s="112">
        <v>0</v>
      </c>
      <c r="R30" s="130">
        <f t="shared" si="4"/>
        <v>0</v>
      </c>
      <c r="S30" s="113"/>
      <c r="T30" s="113"/>
      <c r="U30" s="114"/>
    </row>
    <row r="31" spans="1:21" x14ac:dyDescent="0.3">
      <c r="A31" s="80" t="s">
        <v>54</v>
      </c>
      <c r="B31" s="159"/>
      <c r="C31" s="159"/>
      <c r="D31" s="159"/>
      <c r="E31" s="159"/>
      <c r="F31" s="159"/>
      <c r="G31" s="159"/>
      <c r="H31" s="102">
        <v>0</v>
      </c>
      <c r="I31" s="103">
        <v>0</v>
      </c>
      <c r="J31" s="103">
        <v>0</v>
      </c>
      <c r="K31" s="104">
        <f t="shared" si="0"/>
        <v>0</v>
      </c>
      <c r="L31" s="104">
        <f t="shared" si="1"/>
        <v>0</v>
      </c>
      <c r="M31" s="104">
        <f t="shared" si="2"/>
        <v>0</v>
      </c>
      <c r="N31" s="113"/>
      <c r="O31" s="112">
        <v>0</v>
      </c>
      <c r="P31" s="130">
        <f t="shared" si="3"/>
        <v>0</v>
      </c>
      <c r="Q31" s="112">
        <v>0</v>
      </c>
      <c r="R31" s="130">
        <f t="shared" si="4"/>
        <v>0</v>
      </c>
      <c r="S31" s="113"/>
      <c r="T31" s="113"/>
      <c r="U31" s="114"/>
    </row>
    <row r="32" spans="1:21" x14ac:dyDescent="0.3">
      <c r="A32" s="80" t="s">
        <v>55</v>
      </c>
      <c r="B32" s="159"/>
      <c r="C32" s="159"/>
      <c r="D32" s="159"/>
      <c r="E32" s="159"/>
      <c r="F32" s="159"/>
      <c r="G32" s="159"/>
      <c r="H32" s="102">
        <v>0</v>
      </c>
      <c r="I32" s="103">
        <v>0</v>
      </c>
      <c r="J32" s="103">
        <v>0</v>
      </c>
      <c r="K32" s="104">
        <f t="shared" si="0"/>
        <v>0</v>
      </c>
      <c r="L32" s="104">
        <f t="shared" si="1"/>
        <v>0</v>
      </c>
      <c r="M32" s="104">
        <f t="shared" si="2"/>
        <v>0</v>
      </c>
      <c r="N32" s="113"/>
      <c r="O32" s="112">
        <v>0</v>
      </c>
      <c r="P32" s="130">
        <f t="shared" si="3"/>
        <v>0</v>
      </c>
      <c r="Q32" s="112">
        <v>0</v>
      </c>
      <c r="R32" s="130">
        <f t="shared" si="4"/>
        <v>0</v>
      </c>
      <c r="S32" s="113"/>
      <c r="T32" s="113"/>
      <c r="U32" s="114"/>
    </row>
    <row r="33" spans="1:21" x14ac:dyDescent="0.3">
      <c r="A33" s="80" t="s">
        <v>57</v>
      </c>
      <c r="B33" s="159"/>
      <c r="C33" s="159"/>
      <c r="D33" s="159"/>
      <c r="E33" s="159"/>
      <c r="F33" s="159"/>
      <c r="G33" s="159"/>
      <c r="H33" s="102">
        <v>0</v>
      </c>
      <c r="I33" s="103">
        <v>0</v>
      </c>
      <c r="J33" s="103">
        <v>0</v>
      </c>
      <c r="K33" s="104">
        <f t="shared" si="0"/>
        <v>0</v>
      </c>
      <c r="L33" s="104">
        <f t="shared" si="1"/>
        <v>0</v>
      </c>
      <c r="M33" s="104">
        <f t="shared" si="2"/>
        <v>0</v>
      </c>
      <c r="N33" s="113"/>
      <c r="O33" s="112">
        <v>0</v>
      </c>
      <c r="P33" s="130">
        <f t="shared" si="3"/>
        <v>0</v>
      </c>
      <c r="Q33" s="112">
        <v>0</v>
      </c>
      <c r="R33" s="130">
        <f t="shared" si="4"/>
        <v>0</v>
      </c>
      <c r="S33" s="113"/>
      <c r="T33" s="113"/>
      <c r="U33" s="114"/>
    </row>
    <row r="34" spans="1:21" x14ac:dyDescent="0.3">
      <c r="A34" s="80" t="s">
        <v>56</v>
      </c>
      <c r="B34" s="159"/>
      <c r="C34" s="159"/>
      <c r="D34" s="159"/>
      <c r="E34" s="159"/>
      <c r="F34" s="159"/>
      <c r="G34" s="159"/>
      <c r="H34" s="102">
        <v>0</v>
      </c>
      <c r="I34" s="103">
        <v>0</v>
      </c>
      <c r="J34" s="103">
        <v>0</v>
      </c>
      <c r="K34" s="104">
        <f t="shared" si="0"/>
        <v>0</v>
      </c>
      <c r="L34" s="104">
        <f t="shared" si="1"/>
        <v>0</v>
      </c>
      <c r="M34" s="104">
        <f t="shared" si="2"/>
        <v>0</v>
      </c>
      <c r="N34" s="113"/>
      <c r="O34" s="112">
        <v>0</v>
      </c>
      <c r="P34" s="130">
        <f t="shared" si="3"/>
        <v>0</v>
      </c>
      <c r="Q34" s="112">
        <v>0</v>
      </c>
      <c r="R34" s="130">
        <f t="shared" si="4"/>
        <v>0</v>
      </c>
      <c r="S34" s="113"/>
      <c r="T34" s="113"/>
      <c r="U34" s="114"/>
    </row>
    <row r="35" spans="1:21" x14ac:dyDescent="0.3">
      <c r="A35" s="80" t="s">
        <v>58</v>
      </c>
      <c r="B35" s="159"/>
      <c r="C35" s="159"/>
      <c r="D35" s="159"/>
      <c r="E35" s="159"/>
      <c r="F35" s="159"/>
      <c r="G35" s="159"/>
      <c r="H35" s="102">
        <v>0</v>
      </c>
      <c r="I35" s="103">
        <v>0</v>
      </c>
      <c r="J35" s="103">
        <v>0</v>
      </c>
      <c r="K35" s="104">
        <f t="shared" si="0"/>
        <v>0</v>
      </c>
      <c r="L35" s="104">
        <f t="shared" si="1"/>
        <v>0</v>
      </c>
      <c r="M35" s="104">
        <f t="shared" si="2"/>
        <v>0</v>
      </c>
      <c r="N35" s="113"/>
      <c r="O35" s="112">
        <v>0</v>
      </c>
      <c r="P35" s="130">
        <f t="shared" si="3"/>
        <v>0</v>
      </c>
      <c r="Q35" s="112">
        <v>0</v>
      </c>
      <c r="R35" s="130">
        <f t="shared" si="4"/>
        <v>0</v>
      </c>
      <c r="S35" s="113"/>
      <c r="T35" s="113"/>
      <c r="U35" s="114"/>
    </row>
    <row r="36" spans="1:21" x14ac:dyDescent="0.3">
      <c r="A36" s="80" t="s">
        <v>59</v>
      </c>
      <c r="B36" s="159"/>
      <c r="C36" s="159"/>
      <c r="D36" s="159"/>
      <c r="E36" s="159"/>
      <c r="F36" s="159"/>
      <c r="G36" s="159"/>
      <c r="H36" s="102">
        <v>0</v>
      </c>
      <c r="I36" s="103">
        <v>0</v>
      </c>
      <c r="J36" s="103">
        <v>0</v>
      </c>
      <c r="K36" s="104">
        <f t="shared" si="0"/>
        <v>0</v>
      </c>
      <c r="L36" s="104">
        <f t="shared" si="1"/>
        <v>0</v>
      </c>
      <c r="M36" s="104">
        <f t="shared" si="2"/>
        <v>0</v>
      </c>
      <c r="N36" s="113"/>
      <c r="O36" s="112">
        <v>0</v>
      </c>
      <c r="P36" s="130">
        <f t="shared" si="3"/>
        <v>0</v>
      </c>
      <c r="Q36" s="112">
        <v>0</v>
      </c>
      <c r="R36" s="130">
        <f t="shared" si="4"/>
        <v>0</v>
      </c>
      <c r="S36" s="113"/>
      <c r="T36" s="113"/>
      <c r="U36" s="114"/>
    </row>
    <row r="37" spans="1:21" x14ac:dyDescent="0.3">
      <c r="A37" s="80" t="s">
        <v>60</v>
      </c>
      <c r="B37" s="159"/>
      <c r="C37" s="159"/>
      <c r="D37" s="159"/>
      <c r="E37" s="159"/>
      <c r="F37" s="159"/>
      <c r="G37" s="159"/>
      <c r="H37" s="102">
        <v>0</v>
      </c>
      <c r="I37" s="103">
        <v>0</v>
      </c>
      <c r="J37" s="103">
        <v>0</v>
      </c>
      <c r="K37" s="104">
        <f t="shared" si="0"/>
        <v>0</v>
      </c>
      <c r="L37" s="104">
        <f t="shared" si="1"/>
        <v>0</v>
      </c>
      <c r="M37" s="104">
        <f t="shared" si="2"/>
        <v>0</v>
      </c>
      <c r="N37" s="113"/>
      <c r="O37" s="112">
        <v>0</v>
      </c>
      <c r="P37" s="130">
        <f t="shared" si="3"/>
        <v>0</v>
      </c>
      <c r="Q37" s="112">
        <v>0</v>
      </c>
      <c r="R37" s="130">
        <f t="shared" si="4"/>
        <v>0</v>
      </c>
      <c r="S37" s="113"/>
      <c r="T37" s="113"/>
      <c r="U37" s="114"/>
    </row>
    <row r="38" spans="1:21" x14ac:dyDescent="0.3">
      <c r="A38" s="80" t="s">
        <v>61</v>
      </c>
      <c r="B38" s="159"/>
      <c r="C38" s="159"/>
      <c r="D38" s="159"/>
      <c r="E38" s="159"/>
      <c r="F38" s="159"/>
      <c r="G38" s="159"/>
      <c r="H38" s="102">
        <v>0</v>
      </c>
      <c r="I38" s="103">
        <v>0</v>
      </c>
      <c r="J38" s="103">
        <v>0</v>
      </c>
      <c r="K38" s="104">
        <f t="shared" si="0"/>
        <v>0</v>
      </c>
      <c r="L38" s="104">
        <f t="shared" si="1"/>
        <v>0</v>
      </c>
      <c r="M38" s="104">
        <f t="shared" si="2"/>
        <v>0</v>
      </c>
      <c r="N38" s="113"/>
      <c r="O38" s="112">
        <v>0</v>
      </c>
      <c r="P38" s="130">
        <f t="shared" si="3"/>
        <v>0</v>
      </c>
      <c r="Q38" s="112">
        <v>0</v>
      </c>
      <c r="R38" s="130">
        <f t="shared" si="4"/>
        <v>0</v>
      </c>
      <c r="S38" s="113"/>
      <c r="T38" s="113"/>
      <c r="U38" s="114"/>
    </row>
    <row r="39" spans="1:21" x14ac:dyDescent="0.3">
      <c r="A39" s="80" t="s">
        <v>62</v>
      </c>
      <c r="B39" s="159"/>
      <c r="C39" s="159"/>
      <c r="D39" s="159"/>
      <c r="E39" s="159"/>
      <c r="F39" s="159"/>
      <c r="G39" s="159"/>
      <c r="H39" s="102">
        <v>0</v>
      </c>
      <c r="I39" s="103">
        <v>0</v>
      </c>
      <c r="J39" s="103">
        <v>0</v>
      </c>
      <c r="K39" s="104">
        <f t="shared" si="0"/>
        <v>0</v>
      </c>
      <c r="L39" s="104">
        <f t="shared" si="1"/>
        <v>0</v>
      </c>
      <c r="M39" s="104">
        <f t="shared" si="2"/>
        <v>0</v>
      </c>
      <c r="N39" s="113"/>
      <c r="O39" s="112">
        <v>0</v>
      </c>
      <c r="P39" s="130">
        <f t="shared" si="3"/>
        <v>0</v>
      </c>
      <c r="Q39" s="112">
        <v>0</v>
      </c>
      <c r="R39" s="130">
        <f t="shared" si="4"/>
        <v>0</v>
      </c>
      <c r="S39" s="113"/>
      <c r="T39" s="113"/>
      <c r="U39" s="114"/>
    </row>
    <row r="40" spans="1:21" x14ac:dyDescent="0.3">
      <c r="A40" s="80" t="s">
        <v>63</v>
      </c>
      <c r="B40" s="159"/>
      <c r="C40" s="159"/>
      <c r="D40" s="159"/>
      <c r="E40" s="159"/>
      <c r="F40" s="159"/>
      <c r="G40" s="159"/>
      <c r="H40" s="102">
        <v>0</v>
      </c>
      <c r="I40" s="103">
        <v>0</v>
      </c>
      <c r="J40" s="103">
        <v>0</v>
      </c>
      <c r="K40" s="104">
        <f t="shared" si="0"/>
        <v>0</v>
      </c>
      <c r="L40" s="104">
        <f t="shared" si="1"/>
        <v>0</v>
      </c>
      <c r="M40" s="104">
        <f t="shared" si="2"/>
        <v>0</v>
      </c>
      <c r="N40" s="113"/>
      <c r="O40" s="112">
        <v>0</v>
      </c>
      <c r="P40" s="130">
        <f t="shared" si="3"/>
        <v>0</v>
      </c>
      <c r="Q40" s="112">
        <v>0</v>
      </c>
      <c r="R40" s="130">
        <f t="shared" si="4"/>
        <v>0</v>
      </c>
      <c r="S40" s="113"/>
      <c r="T40" s="113"/>
      <c r="U40" s="114"/>
    </row>
    <row r="41" spans="1:21" x14ac:dyDescent="0.3">
      <c r="A41" s="80" t="s">
        <v>64</v>
      </c>
      <c r="B41" s="159"/>
      <c r="C41" s="159"/>
      <c r="D41" s="159"/>
      <c r="E41" s="159"/>
      <c r="F41" s="159"/>
      <c r="G41" s="159"/>
      <c r="H41" s="102">
        <v>0</v>
      </c>
      <c r="I41" s="103">
        <v>0</v>
      </c>
      <c r="J41" s="103">
        <v>0</v>
      </c>
      <c r="K41" s="104">
        <f t="shared" si="0"/>
        <v>0</v>
      </c>
      <c r="L41" s="104">
        <f t="shared" si="1"/>
        <v>0</v>
      </c>
      <c r="M41" s="104">
        <f t="shared" si="2"/>
        <v>0</v>
      </c>
      <c r="N41" s="113"/>
      <c r="O41" s="112">
        <v>0</v>
      </c>
      <c r="P41" s="130">
        <f t="shared" si="3"/>
        <v>0</v>
      </c>
      <c r="Q41" s="112">
        <v>0</v>
      </c>
      <c r="R41" s="130">
        <f t="shared" si="4"/>
        <v>0</v>
      </c>
      <c r="S41" s="113"/>
      <c r="T41" s="113"/>
      <c r="U41" s="114"/>
    </row>
    <row r="42" spans="1:21" x14ac:dyDescent="0.3">
      <c r="A42" s="80" t="s">
        <v>65</v>
      </c>
      <c r="B42" s="159"/>
      <c r="C42" s="159"/>
      <c r="D42" s="159"/>
      <c r="E42" s="159"/>
      <c r="F42" s="159"/>
      <c r="G42" s="159"/>
      <c r="H42" s="102">
        <v>0</v>
      </c>
      <c r="I42" s="103">
        <v>0</v>
      </c>
      <c r="J42" s="103">
        <v>0</v>
      </c>
      <c r="K42" s="104">
        <f t="shared" si="0"/>
        <v>0</v>
      </c>
      <c r="L42" s="104">
        <f t="shared" si="1"/>
        <v>0</v>
      </c>
      <c r="M42" s="104">
        <f t="shared" si="2"/>
        <v>0</v>
      </c>
      <c r="N42" s="113"/>
      <c r="O42" s="112">
        <v>0</v>
      </c>
      <c r="P42" s="130">
        <f t="shared" si="3"/>
        <v>0</v>
      </c>
      <c r="Q42" s="112">
        <v>0</v>
      </c>
      <c r="R42" s="130">
        <f t="shared" si="4"/>
        <v>0</v>
      </c>
      <c r="S42" s="113"/>
      <c r="T42" s="113"/>
      <c r="U42" s="114"/>
    </row>
    <row r="43" spans="1:21" x14ac:dyDescent="0.3">
      <c r="A43" s="80" t="s">
        <v>66</v>
      </c>
      <c r="B43" s="159"/>
      <c r="C43" s="159"/>
      <c r="D43" s="159"/>
      <c r="E43" s="159"/>
      <c r="F43" s="159"/>
      <c r="G43" s="159"/>
      <c r="H43" s="102">
        <v>0</v>
      </c>
      <c r="I43" s="103">
        <v>0</v>
      </c>
      <c r="J43" s="103">
        <v>0</v>
      </c>
      <c r="K43" s="104">
        <f t="shared" si="0"/>
        <v>0</v>
      </c>
      <c r="L43" s="104">
        <f t="shared" si="1"/>
        <v>0</v>
      </c>
      <c r="M43" s="104">
        <f t="shared" si="2"/>
        <v>0</v>
      </c>
      <c r="N43" s="113"/>
      <c r="O43" s="112">
        <v>0</v>
      </c>
      <c r="P43" s="130">
        <f t="shared" si="3"/>
        <v>0</v>
      </c>
      <c r="Q43" s="112">
        <v>0</v>
      </c>
      <c r="R43" s="130">
        <f t="shared" si="4"/>
        <v>0</v>
      </c>
      <c r="S43" s="113"/>
      <c r="T43" s="113"/>
      <c r="U43" s="114"/>
    </row>
    <row r="44" spans="1:21" x14ac:dyDescent="0.3">
      <c r="A44" s="80" t="s">
        <v>67</v>
      </c>
      <c r="B44" s="159"/>
      <c r="C44" s="159"/>
      <c r="D44" s="159"/>
      <c r="E44" s="159"/>
      <c r="F44" s="159"/>
      <c r="G44" s="159"/>
      <c r="H44" s="102">
        <v>0</v>
      </c>
      <c r="I44" s="103">
        <v>0</v>
      </c>
      <c r="J44" s="103">
        <v>0</v>
      </c>
      <c r="K44" s="104">
        <f t="shared" si="0"/>
        <v>0</v>
      </c>
      <c r="L44" s="104">
        <f t="shared" si="1"/>
        <v>0</v>
      </c>
      <c r="M44" s="104">
        <f t="shared" si="2"/>
        <v>0</v>
      </c>
      <c r="N44" s="113"/>
      <c r="O44" s="112">
        <v>0</v>
      </c>
      <c r="P44" s="130">
        <f t="shared" si="3"/>
        <v>0</v>
      </c>
      <c r="Q44" s="112">
        <v>0</v>
      </c>
      <c r="R44" s="130">
        <f t="shared" si="4"/>
        <v>0</v>
      </c>
      <c r="S44" s="113"/>
      <c r="T44" s="113"/>
      <c r="U44" s="114"/>
    </row>
    <row r="45" spans="1:21" x14ac:dyDescent="0.3">
      <c r="A45" s="80" t="s">
        <v>68</v>
      </c>
      <c r="B45" s="159"/>
      <c r="C45" s="159"/>
      <c r="D45" s="159"/>
      <c r="E45" s="159"/>
      <c r="F45" s="159"/>
      <c r="G45" s="159"/>
      <c r="H45" s="102">
        <v>0</v>
      </c>
      <c r="I45" s="103">
        <v>0</v>
      </c>
      <c r="J45" s="103">
        <v>0</v>
      </c>
      <c r="K45" s="104">
        <f t="shared" si="0"/>
        <v>0</v>
      </c>
      <c r="L45" s="104">
        <f t="shared" si="1"/>
        <v>0</v>
      </c>
      <c r="M45" s="104">
        <f t="shared" si="2"/>
        <v>0</v>
      </c>
      <c r="N45" s="113"/>
      <c r="O45" s="112">
        <v>0</v>
      </c>
      <c r="P45" s="130">
        <f t="shared" si="3"/>
        <v>0</v>
      </c>
      <c r="Q45" s="112">
        <v>0</v>
      </c>
      <c r="R45" s="130">
        <f t="shared" si="4"/>
        <v>0</v>
      </c>
      <c r="S45" s="113"/>
      <c r="T45" s="113"/>
      <c r="U45" s="114"/>
    </row>
    <row r="46" spans="1:21" x14ac:dyDescent="0.3">
      <c r="A46" s="80" t="s">
        <v>69</v>
      </c>
      <c r="B46" s="159"/>
      <c r="C46" s="159"/>
      <c r="D46" s="159"/>
      <c r="E46" s="159"/>
      <c r="F46" s="159"/>
      <c r="G46" s="159"/>
      <c r="H46" s="102">
        <v>0</v>
      </c>
      <c r="I46" s="103">
        <v>0</v>
      </c>
      <c r="J46" s="103">
        <v>0</v>
      </c>
      <c r="K46" s="104">
        <f t="shared" si="0"/>
        <v>0</v>
      </c>
      <c r="L46" s="104">
        <f t="shared" si="1"/>
        <v>0</v>
      </c>
      <c r="M46" s="104">
        <f t="shared" si="2"/>
        <v>0</v>
      </c>
      <c r="N46" s="113"/>
      <c r="O46" s="112">
        <v>0</v>
      </c>
      <c r="P46" s="130">
        <f t="shared" si="3"/>
        <v>0</v>
      </c>
      <c r="Q46" s="112">
        <v>0</v>
      </c>
      <c r="R46" s="130">
        <f t="shared" si="4"/>
        <v>0</v>
      </c>
      <c r="S46" s="113"/>
      <c r="T46" s="113"/>
      <c r="U46" s="114"/>
    </row>
    <row r="47" spans="1:21" x14ac:dyDescent="0.3">
      <c r="A47" s="80" t="s">
        <v>70</v>
      </c>
      <c r="B47" s="159"/>
      <c r="C47" s="159"/>
      <c r="D47" s="159"/>
      <c r="E47" s="159"/>
      <c r="F47" s="159"/>
      <c r="G47" s="159"/>
      <c r="H47" s="102">
        <v>0</v>
      </c>
      <c r="I47" s="103">
        <v>0</v>
      </c>
      <c r="J47" s="103">
        <v>0</v>
      </c>
      <c r="K47" s="104">
        <f t="shared" si="0"/>
        <v>0</v>
      </c>
      <c r="L47" s="104">
        <f t="shared" si="1"/>
        <v>0</v>
      </c>
      <c r="M47" s="104">
        <f t="shared" si="2"/>
        <v>0</v>
      </c>
      <c r="N47" s="113"/>
      <c r="O47" s="112">
        <v>0</v>
      </c>
      <c r="P47" s="130">
        <f t="shared" si="3"/>
        <v>0</v>
      </c>
      <c r="Q47" s="112">
        <v>0</v>
      </c>
      <c r="R47" s="130">
        <f t="shared" si="4"/>
        <v>0</v>
      </c>
      <c r="S47" s="113"/>
      <c r="T47" s="113"/>
      <c r="U47" s="114"/>
    </row>
    <row r="48" spans="1:21" x14ac:dyDescent="0.3">
      <c r="A48" s="80" t="s">
        <v>71</v>
      </c>
      <c r="B48" s="159"/>
      <c r="C48" s="159"/>
      <c r="D48" s="159"/>
      <c r="E48" s="159"/>
      <c r="F48" s="159"/>
      <c r="G48" s="159"/>
      <c r="H48" s="102">
        <v>0</v>
      </c>
      <c r="I48" s="103">
        <v>0</v>
      </c>
      <c r="J48" s="103">
        <v>0</v>
      </c>
      <c r="K48" s="104">
        <f t="shared" si="0"/>
        <v>0</v>
      </c>
      <c r="L48" s="104">
        <f t="shared" si="1"/>
        <v>0</v>
      </c>
      <c r="M48" s="104">
        <f t="shared" si="2"/>
        <v>0</v>
      </c>
      <c r="N48" s="113"/>
      <c r="O48" s="112">
        <v>0</v>
      </c>
      <c r="P48" s="130">
        <f t="shared" si="3"/>
        <v>0</v>
      </c>
      <c r="Q48" s="112">
        <v>0</v>
      </c>
      <c r="R48" s="130">
        <f t="shared" si="4"/>
        <v>0</v>
      </c>
      <c r="S48" s="113"/>
      <c r="T48" s="113"/>
      <c r="U48" s="114"/>
    </row>
    <row r="49" spans="1:21" x14ac:dyDescent="0.3">
      <c r="A49" s="80" t="s">
        <v>72</v>
      </c>
      <c r="B49" s="159"/>
      <c r="C49" s="159"/>
      <c r="D49" s="159"/>
      <c r="E49" s="159"/>
      <c r="F49" s="159"/>
      <c r="G49" s="159"/>
      <c r="H49" s="102">
        <v>0</v>
      </c>
      <c r="I49" s="103">
        <v>0</v>
      </c>
      <c r="J49" s="103">
        <v>0</v>
      </c>
      <c r="K49" s="104">
        <f t="shared" si="0"/>
        <v>0</v>
      </c>
      <c r="L49" s="104">
        <f t="shared" si="1"/>
        <v>0</v>
      </c>
      <c r="M49" s="104">
        <f t="shared" si="2"/>
        <v>0</v>
      </c>
      <c r="N49" s="113"/>
      <c r="O49" s="112">
        <v>0</v>
      </c>
      <c r="P49" s="130">
        <f t="shared" si="3"/>
        <v>0</v>
      </c>
      <c r="Q49" s="112">
        <v>0</v>
      </c>
      <c r="R49" s="130">
        <f t="shared" si="4"/>
        <v>0</v>
      </c>
      <c r="S49" s="113"/>
      <c r="T49" s="113"/>
      <c r="U49" s="114"/>
    </row>
    <row r="50" spans="1:21" x14ac:dyDescent="0.3">
      <c r="A50" s="80" t="s">
        <v>73</v>
      </c>
      <c r="B50" s="159"/>
      <c r="C50" s="159"/>
      <c r="D50" s="159"/>
      <c r="E50" s="159"/>
      <c r="F50" s="159"/>
      <c r="G50" s="159"/>
      <c r="H50" s="102">
        <v>0</v>
      </c>
      <c r="I50" s="103">
        <v>0</v>
      </c>
      <c r="J50" s="103">
        <v>0</v>
      </c>
      <c r="K50" s="104">
        <f t="shared" si="0"/>
        <v>0</v>
      </c>
      <c r="L50" s="104">
        <f t="shared" si="1"/>
        <v>0</v>
      </c>
      <c r="M50" s="104">
        <f t="shared" si="2"/>
        <v>0</v>
      </c>
      <c r="N50" s="113"/>
      <c r="O50" s="112">
        <v>0</v>
      </c>
      <c r="P50" s="130">
        <f t="shared" si="3"/>
        <v>0</v>
      </c>
      <c r="Q50" s="112">
        <v>0</v>
      </c>
      <c r="R50" s="130">
        <f t="shared" si="4"/>
        <v>0</v>
      </c>
      <c r="S50" s="113"/>
      <c r="T50" s="113"/>
      <c r="U50" s="114"/>
    </row>
    <row r="51" spans="1:21" x14ac:dyDescent="0.3">
      <c r="A51" s="80" t="s">
        <v>74</v>
      </c>
      <c r="B51" s="159"/>
      <c r="C51" s="159"/>
      <c r="D51" s="159"/>
      <c r="E51" s="159"/>
      <c r="F51" s="159"/>
      <c r="G51" s="159"/>
      <c r="H51" s="102">
        <v>0</v>
      </c>
      <c r="I51" s="103">
        <v>0</v>
      </c>
      <c r="J51" s="103">
        <v>0</v>
      </c>
      <c r="K51" s="104">
        <f t="shared" si="0"/>
        <v>0</v>
      </c>
      <c r="L51" s="104">
        <f t="shared" si="1"/>
        <v>0</v>
      </c>
      <c r="M51" s="104">
        <f t="shared" si="2"/>
        <v>0</v>
      </c>
      <c r="N51" s="113"/>
      <c r="O51" s="112">
        <v>0</v>
      </c>
      <c r="P51" s="130">
        <f t="shared" si="3"/>
        <v>0</v>
      </c>
      <c r="Q51" s="112">
        <v>0</v>
      </c>
      <c r="R51" s="130">
        <f t="shared" si="4"/>
        <v>0</v>
      </c>
      <c r="S51" s="113"/>
      <c r="T51" s="113"/>
      <c r="U51" s="114"/>
    </row>
    <row r="52" spans="1:21" x14ac:dyDescent="0.3">
      <c r="A52" s="80" t="s">
        <v>75</v>
      </c>
      <c r="B52" s="159"/>
      <c r="C52" s="159"/>
      <c r="D52" s="159"/>
      <c r="E52" s="159"/>
      <c r="F52" s="159"/>
      <c r="G52" s="159"/>
      <c r="H52" s="102">
        <v>0</v>
      </c>
      <c r="I52" s="103">
        <v>0</v>
      </c>
      <c r="J52" s="103">
        <v>0</v>
      </c>
      <c r="K52" s="104">
        <f t="shared" si="0"/>
        <v>0</v>
      </c>
      <c r="L52" s="104">
        <f t="shared" si="1"/>
        <v>0</v>
      </c>
      <c r="M52" s="104">
        <f t="shared" si="2"/>
        <v>0</v>
      </c>
      <c r="N52" s="113"/>
      <c r="O52" s="112">
        <v>0</v>
      </c>
      <c r="P52" s="130">
        <f t="shared" si="3"/>
        <v>0</v>
      </c>
      <c r="Q52" s="112">
        <v>0</v>
      </c>
      <c r="R52" s="130">
        <f t="shared" si="4"/>
        <v>0</v>
      </c>
      <c r="S52" s="113"/>
      <c r="T52" s="113"/>
      <c r="U52" s="114"/>
    </row>
    <row r="53" spans="1:21" x14ac:dyDescent="0.3">
      <c r="A53" s="80" t="s">
        <v>76</v>
      </c>
      <c r="B53" s="159"/>
      <c r="C53" s="159"/>
      <c r="D53" s="159"/>
      <c r="E53" s="159"/>
      <c r="F53" s="159"/>
      <c r="G53" s="159"/>
      <c r="H53" s="102">
        <v>0</v>
      </c>
      <c r="I53" s="103">
        <v>0</v>
      </c>
      <c r="J53" s="103">
        <v>0</v>
      </c>
      <c r="K53" s="104">
        <f t="shared" si="0"/>
        <v>0</v>
      </c>
      <c r="L53" s="104">
        <f t="shared" si="1"/>
        <v>0</v>
      </c>
      <c r="M53" s="104">
        <f t="shared" si="2"/>
        <v>0</v>
      </c>
      <c r="N53" s="113"/>
      <c r="O53" s="112">
        <v>0</v>
      </c>
      <c r="P53" s="130">
        <f t="shared" si="3"/>
        <v>0</v>
      </c>
      <c r="Q53" s="112">
        <v>0</v>
      </c>
      <c r="R53" s="130">
        <f t="shared" si="4"/>
        <v>0</v>
      </c>
      <c r="S53" s="113"/>
      <c r="T53" s="113"/>
      <c r="U53" s="114"/>
    </row>
    <row r="54" spans="1:21" x14ac:dyDescent="0.3">
      <c r="A54" s="80" t="s">
        <v>77</v>
      </c>
      <c r="B54" s="159"/>
      <c r="C54" s="159"/>
      <c r="D54" s="159"/>
      <c r="E54" s="159"/>
      <c r="F54" s="159"/>
      <c r="G54" s="159"/>
      <c r="H54" s="102">
        <v>0</v>
      </c>
      <c r="I54" s="103">
        <v>0</v>
      </c>
      <c r="J54" s="103">
        <v>0</v>
      </c>
      <c r="K54" s="104">
        <f t="shared" si="0"/>
        <v>0</v>
      </c>
      <c r="L54" s="104">
        <f t="shared" si="1"/>
        <v>0</v>
      </c>
      <c r="M54" s="104">
        <f t="shared" si="2"/>
        <v>0</v>
      </c>
      <c r="N54" s="113"/>
      <c r="O54" s="112">
        <v>0</v>
      </c>
      <c r="P54" s="130">
        <f t="shared" si="3"/>
        <v>0</v>
      </c>
      <c r="Q54" s="112">
        <v>0</v>
      </c>
      <c r="R54" s="130">
        <f t="shared" si="4"/>
        <v>0</v>
      </c>
      <c r="S54" s="113"/>
      <c r="T54" s="113"/>
      <c r="U54" s="114"/>
    </row>
    <row r="55" spans="1:21" x14ac:dyDescent="0.3">
      <c r="A55" s="80" t="s">
        <v>78</v>
      </c>
      <c r="B55" s="159"/>
      <c r="C55" s="159"/>
      <c r="D55" s="159"/>
      <c r="E55" s="159"/>
      <c r="F55" s="159"/>
      <c r="G55" s="159"/>
      <c r="H55" s="102">
        <v>0</v>
      </c>
      <c r="I55" s="103">
        <v>0</v>
      </c>
      <c r="J55" s="103">
        <v>0</v>
      </c>
      <c r="K55" s="104">
        <f t="shared" si="0"/>
        <v>0</v>
      </c>
      <c r="L55" s="104">
        <f t="shared" si="1"/>
        <v>0</v>
      </c>
      <c r="M55" s="104">
        <f t="shared" si="2"/>
        <v>0</v>
      </c>
      <c r="N55" s="113"/>
      <c r="O55" s="112">
        <v>0</v>
      </c>
      <c r="P55" s="130">
        <f t="shared" si="3"/>
        <v>0</v>
      </c>
      <c r="Q55" s="112">
        <v>0</v>
      </c>
      <c r="R55" s="130">
        <f t="shared" si="4"/>
        <v>0</v>
      </c>
      <c r="S55" s="113"/>
      <c r="T55" s="113"/>
      <c r="U55" s="114"/>
    </row>
    <row r="56" spans="1:21" x14ac:dyDescent="0.3">
      <c r="A56" s="80" t="s">
        <v>79</v>
      </c>
      <c r="B56" s="159"/>
      <c r="C56" s="159"/>
      <c r="D56" s="159"/>
      <c r="E56" s="159"/>
      <c r="F56" s="159"/>
      <c r="G56" s="159"/>
      <c r="H56" s="102">
        <v>0</v>
      </c>
      <c r="I56" s="103">
        <v>0</v>
      </c>
      <c r="J56" s="103">
        <v>0</v>
      </c>
      <c r="K56" s="104">
        <f t="shared" si="0"/>
        <v>0</v>
      </c>
      <c r="L56" s="104">
        <f t="shared" si="1"/>
        <v>0</v>
      </c>
      <c r="M56" s="104">
        <f t="shared" si="2"/>
        <v>0</v>
      </c>
      <c r="N56" s="113"/>
      <c r="O56" s="112">
        <v>0</v>
      </c>
      <c r="P56" s="130">
        <f t="shared" si="3"/>
        <v>0</v>
      </c>
      <c r="Q56" s="112">
        <v>0</v>
      </c>
      <c r="R56" s="130">
        <f t="shared" si="4"/>
        <v>0</v>
      </c>
      <c r="S56" s="113"/>
      <c r="T56" s="113"/>
      <c r="U56" s="114"/>
    </row>
    <row r="57" spans="1:21" hidden="1" x14ac:dyDescent="0.3">
      <c r="A57" s="100" t="s">
        <v>80</v>
      </c>
      <c r="B57" s="159"/>
      <c r="C57" s="159"/>
      <c r="D57" s="159"/>
      <c r="E57" s="159"/>
      <c r="F57" s="159"/>
      <c r="G57" s="159"/>
      <c r="H57" s="102"/>
      <c r="I57" s="103"/>
      <c r="J57" s="103"/>
      <c r="K57" s="104">
        <f t="shared" si="0"/>
        <v>0</v>
      </c>
      <c r="L57" s="104">
        <f t="shared" si="1"/>
        <v>0</v>
      </c>
      <c r="M57" s="104">
        <f t="shared" si="2"/>
        <v>0</v>
      </c>
      <c r="N57" s="113"/>
      <c r="O57" s="112"/>
      <c r="P57" s="130">
        <f t="shared" si="3"/>
        <v>0</v>
      </c>
      <c r="Q57" s="112"/>
      <c r="R57" s="130">
        <f t="shared" si="4"/>
        <v>0</v>
      </c>
      <c r="S57" s="113"/>
      <c r="T57" s="113"/>
      <c r="U57" s="114"/>
    </row>
    <row r="58" spans="1:21" hidden="1" x14ac:dyDescent="0.3">
      <c r="A58" s="100" t="s">
        <v>81</v>
      </c>
      <c r="B58" s="159"/>
      <c r="C58" s="159"/>
      <c r="D58" s="159"/>
      <c r="E58" s="159"/>
      <c r="F58" s="159"/>
      <c r="G58" s="159"/>
      <c r="H58" s="102"/>
      <c r="I58" s="103"/>
      <c r="J58" s="103"/>
      <c r="K58" s="104">
        <f t="shared" si="0"/>
        <v>0</v>
      </c>
      <c r="L58" s="104">
        <f t="shared" si="1"/>
        <v>0</v>
      </c>
      <c r="M58" s="104">
        <f t="shared" si="2"/>
        <v>0</v>
      </c>
      <c r="N58" s="113"/>
      <c r="O58" s="112"/>
      <c r="P58" s="130">
        <f t="shared" si="3"/>
        <v>0</v>
      </c>
      <c r="Q58" s="112"/>
      <c r="R58" s="130">
        <f t="shared" si="4"/>
        <v>0</v>
      </c>
      <c r="S58" s="113"/>
      <c r="T58" s="113"/>
      <c r="U58" s="114"/>
    </row>
    <row r="59" spans="1:21" hidden="1" x14ac:dyDescent="0.3">
      <c r="A59" s="100" t="s">
        <v>82</v>
      </c>
      <c r="B59" s="159"/>
      <c r="C59" s="159"/>
      <c r="D59" s="159"/>
      <c r="E59" s="159"/>
      <c r="F59" s="159"/>
      <c r="G59" s="159"/>
      <c r="H59" s="102"/>
      <c r="I59" s="103"/>
      <c r="J59" s="103"/>
      <c r="K59" s="104">
        <f t="shared" si="0"/>
        <v>0</v>
      </c>
      <c r="L59" s="104">
        <f t="shared" si="1"/>
        <v>0</v>
      </c>
      <c r="M59" s="104">
        <f t="shared" si="2"/>
        <v>0</v>
      </c>
      <c r="N59" s="113"/>
      <c r="O59" s="112"/>
      <c r="P59" s="130">
        <f t="shared" si="3"/>
        <v>0</v>
      </c>
      <c r="Q59" s="112"/>
      <c r="R59" s="130">
        <f t="shared" si="4"/>
        <v>0</v>
      </c>
      <c r="S59" s="113"/>
      <c r="T59" s="113"/>
      <c r="U59" s="114"/>
    </row>
    <row r="60" spans="1:21" hidden="1" x14ac:dyDescent="0.3">
      <c r="A60" s="100" t="s">
        <v>83</v>
      </c>
      <c r="B60" s="159"/>
      <c r="C60" s="159"/>
      <c r="D60" s="159"/>
      <c r="E60" s="159"/>
      <c r="F60" s="159"/>
      <c r="G60" s="159"/>
      <c r="H60" s="102"/>
      <c r="I60" s="103"/>
      <c r="J60" s="103"/>
      <c r="K60" s="104">
        <f t="shared" si="0"/>
        <v>0</v>
      </c>
      <c r="L60" s="104">
        <f t="shared" si="1"/>
        <v>0</v>
      </c>
      <c r="M60" s="104">
        <f t="shared" si="2"/>
        <v>0</v>
      </c>
      <c r="N60" s="113"/>
      <c r="O60" s="112"/>
      <c r="P60" s="130">
        <f t="shared" si="3"/>
        <v>0</v>
      </c>
      <c r="Q60" s="112"/>
      <c r="R60" s="130">
        <f t="shared" si="4"/>
        <v>0</v>
      </c>
      <c r="S60" s="113"/>
      <c r="T60" s="113"/>
      <c r="U60" s="114"/>
    </row>
    <row r="61" spans="1:21" hidden="1" x14ac:dyDescent="0.3">
      <c r="A61" s="100" t="s">
        <v>84</v>
      </c>
      <c r="B61" s="159"/>
      <c r="C61" s="159"/>
      <c r="D61" s="159"/>
      <c r="E61" s="159"/>
      <c r="F61" s="159"/>
      <c r="G61" s="159"/>
      <c r="H61" s="102"/>
      <c r="I61" s="103"/>
      <c r="J61" s="103"/>
      <c r="K61" s="104">
        <f t="shared" si="0"/>
        <v>0</v>
      </c>
      <c r="L61" s="104">
        <f t="shared" si="1"/>
        <v>0</v>
      </c>
      <c r="M61" s="104">
        <f t="shared" si="2"/>
        <v>0</v>
      </c>
      <c r="N61" s="113"/>
      <c r="O61" s="112"/>
      <c r="P61" s="130">
        <f t="shared" si="3"/>
        <v>0</v>
      </c>
      <c r="Q61" s="112"/>
      <c r="R61" s="130">
        <f t="shared" si="4"/>
        <v>0</v>
      </c>
      <c r="S61" s="113"/>
      <c r="T61" s="113"/>
      <c r="U61" s="114"/>
    </row>
    <row r="62" spans="1:21" hidden="1" x14ac:dyDescent="0.3">
      <c r="A62" s="100" t="s">
        <v>85</v>
      </c>
      <c r="B62" s="159"/>
      <c r="C62" s="159"/>
      <c r="D62" s="159"/>
      <c r="E62" s="159"/>
      <c r="F62" s="159"/>
      <c r="G62" s="159"/>
      <c r="H62" s="102"/>
      <c r="I62" s="103"/>
      <c r="J62" s="103"/>
      <c r="K62" s="104">
        <f t="shared" si="0"/>
        <v>0</v>
      </c>
      <c r="L62" s="104">
        <f t="shared" si="1"/>
        <v>0</v>
      </c>
      <c r="M62" s="104">
        <f t="shared" si="2"/>
        <v>0</v>
      </c>
      <c r="N62" s="113"/>
      <c r="O62" s="112"/>
      <c r="P62" s="130">
        <f t="shared" si="3"/>
        <v>0</v>
      </c>
      <c r="Q62" s="112"/>
      <c r="R62" s="130">
        <f t="shared" si="4"/>
        <v>0</v>
      </c>
      <c r="S62" s="113"/>
      <c r="T62" s="113"/>
      <c r="U62" s="114"/>
    </row>
    <row r="63" spans="1:21" hidden="1" x14ac:dyDescent="0.3">
      <c r="A63" s="100" t="s">
        <v>86</v>
      </c>
      <c r="B63" s="159"/>
      <c r="C63" s="159"/>
      <c r="D63" s="159"/>
      <c r="E63" s="159"/>
      <c r="F63" s="159"/>
      <c r="G63" s="159"/>
      <c r="H63" s="102"/>
      <c r="I63" s="103"/>
      <c r="J63" s="103"/>
      <c r="K63" s="104">
        <f t="shared" si="0"/>
        <v>0</v>
      </c>
      <c r="L63" s="104">
        <f t="shared" si="1"/>
        <v>0</v>
      </c>
      <c r="M63" s="104">
        <f t="shared" si="2"/>
        <v>0</v>
      </c>
      <c r="N63" s="113"/>
      <c r="O63" s="112"/>
      <c r="P63" s="130">
        <f t="shared" si="3"/>
        <v>0</v>
      </c>
      <c r="Q63" s="112"/>
      <c r="R63" s="130">
        <f t="shared" si="4"/>
        <v>0</v>
      </c>
      <c r="S63" s="113"/>
      <c r="T63" s="113"/>
      <c r="U63" s="114"/>
    </row>
    <row r="64" spans="1:21" hidden="1" x14ac:dyDescent="0.3">
      <c r="A64" s="100" t="s">
        <v>87</v>
      </c>
      <c r="B64" s="159"/>
      <c r="C64" s="159"/>
      <c r="D64" s="159"/>
      <c r="E64" s="159"/>
      <c r="F64" s="159"/>
      <c r="G64" s="159"/>
      <c r="H64" s="102"/>
      <c r="I64" s="103"/>
      <c r="J64" s="103"/>
      <c r="K64" s="104">
        <f t="shared" si="0"/>
        <v>0</v>
      </c>
      <c r="L64" s="104">
        <f t="shared" si="1"/>
        <v>0</v>
      </c>
      <c r="M64" s="104">
        <f t="shared" si="2"/>
        <v>0</v>
      </c>
      <c r="N64" s="113"/>
      <c r="O64" s="112"/>
      <c r="P64" s="130">
        <f t="shared" si="3"/>
        <v>0</v>
      </c>
      <c r="Q64" s="112"/>
      <c r="R64" s="130">
        <f t="shared" si="4"/>
        <v>0</v>
      </c>
      <c r="S64" s="113"/>
      <c r="T64" s="113"/>
      <c r="U64" s="114"/>
    </row>
    <row r="65" spans="1:21" hidden="1" x14ac:dyDescent="0.3">
      <c r="A65" s="100" t="s">
        <v>88</v>
      </c>
      <c r="B65" s="159"/>
      <c r="C65" s="159"/>
      <c r="D65" s="159"/>
      <c r="E65" s="159"/>
      <c r="F65" s="159"/>
      <c r="G65" s="159"/>
      <c r="H65" s="102"/>
      <c r="I65" s="103"/>
      <c r="J65" s="103"/>
      <c r="K65" s="104">
        <f t="shared" si="0"/>
        <v>0</v>
      </c>
      <c r="L65" s="104">
        <f t="shared" si="1"/>
        <v>0</v>
      </c>
      <c r="M65" s="104">
        <f t="shared" si="2"/>
        <v>0</v>
      </c>
      <c r="N65" s="113"/>
      <c r="O65" s="112"/>
      <c r="P65" s="130">
        <f t="shared" si="3"/>
        <v>0</v>
      </c>
      <c r="Q65" s="112"/>
      <c r="R65" s="130">
        <f t="shared" si="4"/>
        <v>0</v>
      </c>
      <c r="S65" s="113"/>
      <c r="T65" s="113"/>
      <c r="U65" s="114"/>
    </row>
    <row r="66" spans="1:21" hidden="1" x14ac:dyDescent="0.3">
      <c r="A66" s="100" t="s">
        <v>89</v>
      </c>
      <c r="B66" s="159"/>
      <c r="C66" s="159"/>
      <c r="D66" s="159"/>
      <c r="E66" s="159"/>
      <c r="F66" s="159"/>
      <c r="G66" s="159"/>
      <c r="H66" s="102"/>
      <c r="I66" s="103"/>
      <c r="J66" s="103"/>
      <c r="K66" s="104">
        <f t="shared" si="0"/>
        <v>0</v>
      </c>
      <c r="L66" s="104">
        <f t="shared" si="1"/>
        <v>0</v>
      </c>
      <c r="M66" s="104">
        <f t="shared" si="2"/>
        <v>0</v>
      </c>
      <c r="N66" s="113"/>
      <c r="O66" s="112"/>
      <c r="P66" s="130">
        <f t="shared" si="3"/>
        <v>0</v>
      </c>
      <c r="Q66" s="112"/>
      <c r="R66" s="130">
        <f t="shared" si="4"/>
        <v>0</v>
      </c>
      <c r="S66" s="113"/>
      <c r="T66" s="113"/>
      <c r="U66" s="114"/>
    </row>
    <row r="67" spans="1:21" hidden="1" x14ac:dyDescent="0.3">
      <c r="A67" s="100" t="s">
        <v>96</v>
      </c>
      <c r="B67" s="159"/>
      <c r="C67" s="159"/>
      <c r="D67" s="159"/>
      <c r="E67" s="159"/>
      <c r="F67" s="159"/>
      <c r="G67" s="159"/>
      <c r="H67" s="102"/>
      <c r="I67" s="103"/>
      <c r="J67" s="103"/>
      <c r="K67" s="104">
        <f t="shared" si="0"/>
        <v>0</v>
      </c>
      <c r="L67" s="104">
        <f t="shared" si="1"/>
        <v>0</v>
      </c>
      <c r="M67" s="104">
        <f t="shared" si="2"/>
        <v>0</v>
      </c>
      <c r="N67" s="113"/>
      <c r="O67" s="112"/>
      <c r="P67" s="130">
        <f t="shared" si="3"/>
        <v>0</v>
      </c>
      <c r="Q67" s="112"/>
      <c r="R67" s="130">
        <f t="shared" si="4"/>
        <v>0</v>
      </c>
      <c r="S67" s="113"/>
      <c r="T67" s="113"/>
      <c r="U67" s="114"/>
    </row>
    <row r="68" spans="1:21" hidden="1" x14ac:dyDescent="0.3">
      <c r="A68" s="100" t="s">
        <v>97</v>
      </c>
      <c r="B68" s="159"/>
      <c r="C68" s="159"/>
      <c r="D68" s="159"/>
      <c r="E68" s="159"/>
      <c r="F68" s="159"/>
      <c r="G68" s="159"/>
      <c r="H68" s="102"/>
      <c r="I68" s="103"/>
      <c r="J68" s="103"/>
      <c r="K68" s="104">
        <f t="shared" si="0"/>
        <v>0</v>
      </c>
      <c r="L68" s="104">
        <f t="shared" si="1"/>
        <v>0</v>
      </c>
      <c r="M68" s="104">
        <f t="shared" si="2"/>
        <v>0</v>
      </c>
      <c r="N68" s="113"/>
      <c r="O68" s="112"/>
      <c r="P68" s="130">
        <f t="shared" si="3"/>
        <v>0</v>
      </c>
      <c r="Q68" s="112"/>
      <c r="R68" s="130">
        <f t="shared" si="4"/>
        <v>0</v>
      </c>
      <c r="S68" s="113"/>
      <c r="T68" s="113"/>
      <c r="U68" s="114"/>
    </row>
    <row r="69" spans="1:21" hidden="1" x14ac:dyDescent="0.3">
      <c r="A69" s="100" t="s">
        <v>98</v>
      </c>
      <c r="B69" s="159"/>
      <c r="C69" s="159"/>
      <c r="D69" s="159"/>
      <c r="E69" s="159"/>
      <c r="F69" s="159"/>
      <c r="G69" s="159"/>
      <c r="H69" s="102"/>
      <c r="I69" s="103"/>
      <c r="J69" s="103"/>
      <c r="K69" s="104">
        <f t="shared" si="0"/>
        <v>0</v>
      </c>
      <c r="L69" s="104">
        <f t="shared" si="1"/>
        <v>0</v>
      </c>
      <c r="M69" s="104">
        <f t="shared" si="2"/>
        <v>0</v>
      </c>
      <c r="N69" s="113"/>
      <c r="O69" s="112"/>
      <c r="P69" s="130">
        <f t="shared" si="3"/>
        <v>0</v>
      </c>
      <c r="Q69" s="112"/>
      <c r="R69" s="130">
        <f t="shared" si="4"/>
        <v>0</v>
      </c>
      <c r="S69" s="113"/>
      <c r="T69" s="113"/>
      <c r="U69" s="114"/>
    </row>
    <row r="70" spans="1:21" hidden="1" x14ac:dyDescent="0.3">
      <c r="A70" s="100" t="s">
        <v>99</v>
      </c>
      <c r="B70" s="159"/>
      <c r="C70" s="159"/>
      <c r="D70" s="159"/>
      <c r="E70" s="159"/>
      <c r="F70" s="159"/>
      <c r="G70" s="159"/>
      <c r="H70" s="102"/>
      <c r="I70" s="103"/>
      <c r="J70" s="103"/>
      <c r="K70" s="104">
        <f t="shared" si="0"/>
        <v>0</v>
      </c>
      <c r="L70" s="104">
        <f t="shared" si="1"/>
        <v>0</v>
      </c>
      <c r="M70" s="104">
        <f t="shared" si="2"/>
        <v>0</v>
      </c>
      <c r="N70" s="113"/>
      <c r="O70" s="112"/>
      <c r="P70" s="130">
        <f t="shared" si="3"/>
        <v>0</v>
      </c>
      <c r="Q70" s="112"/>
      <c r="R70" s="130">
        <f t="shared" si="4"/>
        <v>0</v>
      </c>
      <c r="S70" s="113"/>
      <c r="T70" s="113"/>
      <c r="U70" s="114"/>
    </row>
    <row r="71" spans="1:21" hidden="1" x14ac:dyDescent="0.3">
      <c r="A71" s="100" t="s">
        <v>100</v>
      </c>
      <c r="B71" s="159"/>
      <c r="C71" s="159"/>
      <c r="D71" s="159"/>
      <c r="E71" s="159"/>
      <c r="F71" s="159"/>
      <c r="G71" s="159"/>
      <c r="H71" s="102"/>
      <c r="I71" s="103"/>
      <c r="J71" s="103"/>
      <c r="K71" s="104">
        <f t="shared" si="0"/>
        <v>0</v>
      </c>
      <c r="L71" s="104">
        <f t="shared" si="1"/>
        <v>0</v>
      </c>
      <c r="M71" s="104">
        <f t="shared" si="2"/>
        <v>0</v>
      </c>
      <c r="N71" s="113"/>
      <c r="O71" s="112"/>
      <c r="P71" s="130">
        <f t="shared" si="3"/>
        <v>0</v>
      </c>
      <c r="Q71" s="112"/>
      <c r="R71" s="130">
        <f t="shared" si="4"/>
        <v>0</v>
      </c>
      <c r="S71" s="113"/>
      <c r="T71" s="113"/>
      <c r="U71" s="114"/>
    </row>
    <row r="72" spans="1:21" hidden="1" x14ac:dyDescent="0.3">
      <c r="A72" s="100" t="s">
        <v>101</v>
      </c>
      <c r="B72" s="159"/>
      <c r="C72" s="159"/>
      <c r="D72" s="159"/>
      <c r="E72" s="159"/>
      <c r="F72" s="159"/>
      <c r="G72" s="159"/>
      <c r="H72" s="102"/>
      <c r="I72" s="103"/>
      <c r="J72" s="103"/>
      <c r="K72" s="104">
        <f t="shared" si="0"/>
        <v>0</v>
      </c>
      <c r="L72" s="104">
        <f t="shared" si="1"/>
        <v>0</v>
      </c>
      <c r="M72" s="104">
        <f t="shared" si="2"/>
        <v>0</v>
      </c>
      <c r="N72" s="113"/>
      <c r="O72" s="112"/>
      <c r="P72" s="130">
        <f t="shared" si="3"/>
        <v>0</v>
      </c>
      <c r="Q72" s="112"/>
      <c r="R72" s="130">
        <f t="shared" si="4"/>
        <v>0</v>
      </c>
      <c r="S72" s="113"/>
      <c r="T72" s="113"/>
      <c r="U72" s="114"/>
    </row>
    <row r="73" spans="1:21" hidden="1" x14ac:dyDescent="0.3">
      <c r="A73" s="100" t="s">
        <v>102</v>
      </c>
      <c r="B73" s="159"/>
      <c r="C73" s="159"/>
      <c r="D73" s="159"/>
      <c r="E73" s="159"/>
      <c r="F73" s="159"/>
      <c r="G73" s="159"/>
      <c r="H73" s="102"/>
      <c r="I73" s="103"/>
      <c r="J73" s="103"/>
      <c r="K73" s="104">
        <f t="shared" si="0"/>
        <v>0</v>
      </c>
      <c r="L73" s="104">
        <f t="shared" si="1"/>
        <v>0</v>
      </c>
      <c r="M73" s="104">
        <f t="shared" si="2"/>
        <v>0</v>
      </c>
      <c r="N73" s="113"/>
      <c r="O73" s="112"/>
      <c r="P73" s="130">
        <f t="shared" si="3"/>
        <v>0</v>
      </c>
      <c r="Q73" s="112"/>
      <c r="R73" s="130">
        <f t="shared" si="4"/>
        <v>0</v>
      </c>
      <c r="S73" s="113"/>
      <c r="T73" s="113"/>
      <c r="U73" s="114"/>
    </row>
    <row r="74" spans="1:21" hidden="1" x14ac:dyDescent="0.3">
      <c r="A74" s="100" t="s">
        <v>103</v>
      </c>
      <c r="B74" s="159"/>
      <c r="C74" s="159"/>
      <c r="D74" s="159"/>
      <c r="E74" s="159"/>
      <c r="F74" s="159"/>
      <c r="G74" s="159"/>
      <c r="H74" s="102"/>
      <c r="I74" s="103"/>
      <c r="J74" s="103"/>
      <c r="K74" s="104">
        <f t="shared" si="0"/>
        <v>0</v>
      </c>
      <c r="L74" s="104">
        <f t="shared" si="1"/>
        <v>0</v>
      </c>
      <c r="M74" s="104">
        <f t="shared" si="2"/>
        <v>0</v>
      </c>
      <c r="N74" s="113"/>
      <c r="O74" s="112"/>
      <c r="P74" s="130">
        <f t="shared" si="3"/>
        <v>0</v>
      </c>
      <c r="Q74" s="112"/>
      <c r="R74" s="130">
        <f t="shared" si="4"/>
        <v>0</v>
      </c>
      <c r="S74" s="113"/>
      <c r="T74" s="113"/>
      <c r="U74" s="114"/>
    </row>
    <row r="75" spans="1:21" hidden="1" x14ac:dyDescent="0.3">
      <c r="A75" s="100" t="s">
        <v>104</v>
      </c>
      <c r="B75" s="159"/>
      <c r="C75" s="159"/>
      <c r="D75" s="159"/>
      <c r="E75" s="159"/>
      <c r="F75" s="159"/>
      <c r="G75" s="159"/>
      <c r="H75" s="102"/>
      <c r="I75" s="103"/>
      <c r="J75" s="103"/>
      <c r="K75" s="104">
        <f t="shared" si="0"/>
        <v>0</v>
      </c>
      <c r="L75" s="104">
        <f t="shared" si="1"/>
        <v>0</v>
      </c>
      <c r="M75" s="104">
        <f t="shared" si="2"/>
        <v>0</v>
      </c>
      <c r="N75" s="113"/>
      <c r="O75" s="112"/>
      <c r="P75" s="130">
        <f t="shared" si="3"/>
        <v>0</v>
      </c>
      <c r="Q75" s="112"/>
      <c r="R75" s="130">
        <f t="shared" si="4"/>
        <v>0</v>
      </c>
      <c r="S75" s="113"/>
      <c r="T75" s="113"/>
      <c r="U75" s="114"/>
    </row>
    <row r="76" spans="1:21" hidden="1" x14ac:dyDescent="0.3">
      <c r="A76" s="100" t="s">
        <v>105</v>
      </c>
      <c r="B76" s="159"/>
      <c r="C76" s="159"/>
      <c r="D76" s="159"/>
      <c r="E76" s="159"/>
      <c r="F76" s="159"/>
      <c r="G76" s="159"/>
      <c r="H76" s="102"/>
      <c r="I76" s="103"/>
      <c r="J76" s="103"/>
      <c r="K76" s="104">
        <f t="shared" si="0"/>
        <v>0</v>
      </c>
      <c r="L76" s="104">
        <f t="shared" si="1"/>
        <v>0</v>
      </c>
      <c r="M76" s="104">
        <f t="shared" si="2"/>
        <v>0</v>
      </c>
      <c r="N76" s="113"/>
      <c r="O76" s="112"/>
      <c r="P76" s="130">
        <f t="shared" si="3"/>
        <v>0</v>
      </c>
      <c r="Q76" s="112"/>
      <c r="R76" s="130">
        <f t="shared" si="4"/>
        <v>0</v>
      </c>
      <c r="S76" s="113"/>
      <c r="T76" s="113"/>
      <c r="U76" s="114"/>
    </row>
    <row r="77" spans="1:21" hidden="1" x14ac:dyDescent="0.3">
      <c r="A77" s="100" t="s">
        <v>109</v>
      </c>
      <c r="B77" s="159"/>
      <c r="C77" s="159"/>
      <c r="D77" s="159"/>
      <c r="E77" s="159"/>
      <c r="F77" s="159"/>
      <c r="G77" s="159"/>
      <c r="H77" s="102"/>
      <c r="I77" s="103"/>
      <c r="J77" s="103"/>
      <c r="K77" s="104">
        <f t="shared" si="0"/>
        <v>0</v>
      </c>
      <c r="L77" s="104">
        <f t="shared" si="1"/>
        <v>0</v>
      </c>
      <c r="M77" s="104">
        <f t="shared" si="2"/>
        <v>0</v>
      </c>
      <c r="N77" s="113"/>
      <c r="O77" s="112"/>
      <c r="P77" s="130">
        <f t="shared" si="3"/>
        <v>0</v>
      </c>
      <c r="Q77" s="112"/>
      <c r="R77" s="130">
        <f t="shared" si="4"/>
        <v>0</v>
      </c>
      <c r="S77" s="113"/>
      <c r="T77" s="113"/>
      <c r="U77" s="114"/>
    </row>
    <row r="78" spans="1:21" hidden="1" x14ac:dyDescent="0.3">
      <c r="A78" s="100" t="s">
        <v>110</v>
      </c>
      <c r="B78" s="159"/>
      <c r="C78" s="159"/>
      <c r="D78" s="159"/>
      <c r="E78" s="159"/>
      <c r="F78" s="159"/>
      <c r="G78" s="159"/>
      <c r="H78" s="102"/>
      <c r="I78" s="103"/>
      <c r="J78" s="103"/>
      <c r="K78" s="104">
        <f t="shared" si="0"/>
        <v>0</v>
      </c>
      <c r="L78" s="104">
        <f t="shared" si="1"/>
        <v>0</v>
      </c>
      <c r="M78" s="104">
        <f t="shared" si="2"/>
        <v>0</v>
      </c>
      <c r="N78" s="113"/>
      <c r="O78" s="112"/>
      <c r="P78" s="130">
        <f t="shared" si="3"/>
        <v>0</v>
      </c>
      <c r="Q78" s="112"/>
      <c r="R78" s="130">
        <f t="shared" si="4"/>
        <v>0</v>
      </c>
      <c r="S78" s="113"/>
      <c r="T78" s="113"/>
      <c r="U78" s="114"/>
    </row>
    <row r="79" spans="1:21" hidden="1" x14ac:dyDescent="0.3">
      <c r="A79" s="100" t="s">
        <v>111</v>
      </c>
      <c r="B79" s="159"/>
      <c r="C79" s="159"/>
      <c r="D79" s="159"/>
      <c r="E79" s="159"/>
      <c r="F79" s="159"/>
      <c r="G79" s="159"/>
      <c r="H79" s="102"/>
      <c r="I79" s="103"/>
      <c r="J79" s="103"/>
      <c r="K79" s="104">
        <f t="shared" si="0"/>
        <v>0</v>
      </c>
      <c r="L79" s="104">
        <f t="shared" si="1"/>
        <v>0</v>
      </c>
      <c r="M79" s="104">
        <f t="shared" si="2"/>
        <v>0</v>
      </c>
      <c r="N79" s="113"/>
      <c r="O79" s="112"/>
      <c r="P79" s="130">
        <f t="shared" si="3"/>
        <v>0</v>
      </c>
      <c r="Q79" s="112"/>
      <c r="R79" s="130">
        <f t="shared" si="4"/>
        <v>0</v>
      </c>
      <c r="S79" s="113"/>
      <c r="T79" s="113"/>
      <c r="U79" s="114"/>
    </row>
    <row r="80" spans="1:21" hidden="1" x14ac:dyDescent="0.3">
      <c r="A80" s="100" t="s">
        <v>112</v>
      </c>
      <c r="B80" s="159"/>
      <c r="C80" s="159"/>
      <c r="D80" s="159"/>
      <c r="E80" s="159"/>
      <c r="F80" s="159"/>
      <c r="G80" s="159"/>
      <c r="H80" s="102"/>
      <c r="I80" s="103"/>
      <c r="J80" s="103"/>
      <c r="K80" s="104">
        <f t="shared" si="0"/>
        <v>0</v>
      </c>
      <c r="L80" s="104">
        <f t="shared" si="1"/>
        <v>0</v>
      </c>
      <c r="M80" s="104">
        <f t="shared" si="2"/>
        <v>0</v>
      </c>
      <c r="N80" s="113"/>
      <c r="O80" s="112"/>
      <c r="P80" s="130">
        <f t="shared" si="3"/>
        <v>0</v>
      </c>
      <c r="Q80" s="112"/>
      <c r="R80" s="130">
        <f t="shared" si="4"/>
        <v>0</v>
      </c>
      <c r="S80" s="113"/>
      <c r="T80" s="113"/>
      <c r="U80" s="114"/>
    </row>
    <row r="81" spans="1:21" hidden="1" x14ac:dyDescent="0.3">
      <c r="A81" s="100" t="s">
        <v>113</v>
      </c>
      <c r="B81" s="159"/>
      <c r="C81" s="159"/>
      <c r="D81" s="159"/>
      <c r="E81" s="159"/>
      <c r="F81" s="159"/>
      <c r="G81" s="159"/>
      <c r="H81" s="102"/>
      <c r="I81" s="103"/>
      <c r="J81" s="103"/>
      <c r="K81" s="104">
        <f t="shared" si="0"/>
        <v>0</v>
      </c>
      <c r="L81" s="104">
        <f t="shared" si="1"/>
        <v>0</v>
      </c>
      <c r="M81" s="104">
        <f t="shared" si="2"/>
        <v>0</v>
      </c>
      <c r="N81" s="113"/>
      <c r="O81" s="112"/>
      <c r="P81" s="130">
        <f t="shared" si="3"/>
        <v>0</v>
      </c>
      <c r="Q81" s="112"/>
      <c r="R81" s="130">
        <f t="shared" si="4"/>
        <v>0</v>
      </c>
      <c r="S81" s="113"/>
      <c r="T81" s="113"/>
      <c r="U81" s="114"/>
    </row>
    <row r="82" spans="1:21" hidden="1" x14ac:dyDescent="0.3">
      <c r="A82" s="100" t="s">
        <v>114</v>
      </c>
      <c r="B82" s="159"/>
      <c r="C82" s="159"/>
      <c r="D82" s="159"/>
      <c r="E82" s="159"/>
      <c r="F82" s="159"/>
      <c r="G82" s="159"/>
      <c r="H82" s="102"/>
      <c r="I82" s="103"/>
      <c r="J82" s="103"/>
      <c r="K82" s="104">
        <f t="shared" ref="K82:K86" si="5">ROUND(H82*I82,0)</f>
        <v>0</v>
      </c>
      <c r="L82" s="104">
        <f t="shared" ref="L82:L86" si="6">ROUND(H82*J82,0)</f>
        <v>0</v>
      </c>
      <c r="M82" s="104">
        <f t="shared" ref="M82:M86" si="7">K82+L82</f>
        <v>0</v>
      </c>
      <c r="N82" s="113"/>
      <c r="O82" s="112"/>
      <c r="P82" s="130">
        <f t="shared" ref="P82:P85" si="8">K82*O82</f>
        <v>0</v>
      </c>
      <c r="Q82" s="112"/>
      <c r="R82" s="130">
        <f t="shared" ref="R82:R86" si="9">L82*Q82</f>
        <v>0</v>
      </c>
      <c r="S82" s="113"/>
      <c r="T82" s="113"/>
      <c r="U82" s="114"/>
    </row>
    <row r="83" spans="1:21" hidden="1" x14ac:dyDescent="0.3">
      <c r="A83" s="100" t="s">
        <v>115</v>
      </c>
      <c r="B83" s="159"/>
      <c r="C83" s="159"/>
      <c r="D83" s="159"/>
      <c r="E83" s="159"/>
      <c r="F83" s="159"/>
      <c r="G83" s="159"/>
      <c r="H83" s="102"/>
      <c r="I83" s="103"/>
      <c r="J83" s="103"/>
      <c r="K83" s="104">
        <f t="shared" si="5"/>
        <v>0</v>
      </c>
      <c r="L83" s="104">
        <f t="shared" si="6"/>
        <v>0</v>
      </c>
      <c r="M83" s="104">
        <f t="shared" si="7"/>
        <v>0</v>
      </c>
      <c r="N83" s="113"/>
      <c r="O83" s="112"/>
      <c r="P83" s="130">
        <f t="shared" si="8"/>
        <v>0</v>
      </c>
      <c r="Q83" s="112"/>
      <c r="R83" s="130">
        <f t="shared" si="9"/>
        <v>0</v>
      </c>
      <c r="S83" s="113"/>
      <c r="T83" s="113"/>
      <c r="U83" s="114"/>
    </row>
    <row r="84" spans="1:21" hidden="1" x14ac:dyDescent="0.3">
      <c r="A84" s="100" t="s">
        <v>116</v>
      </c>
      <c r="B84" s="159"/>
      <c r="C84" s="159"/>
      <c r="D84" s="159"/>
      <c r="E84" s="159"/>
      <c r="F84" s="159"/>
      <c r="G84" s="159"/>
      <c r="H84" s="102"/>
      <c r="I84" s="103"/>
      <c r="J84" s="103"/>
      <c r="K84" s="104">
        <f t="shared" si="5"/>
        <v>0</v>
      </c>
      <c r="L84" s="104">
        <f t="shared" si="6"/>
        <v>0</v>
      </c>
      <c r="M84" s="104">
        <f t="shared" si="7"/>
        <v>0</v>
      </c>
      <c r="N84" s="113"/>
      <c r="O84" s="112"/>
      <c r="P84" s="130">
        <f t="shared" si="8"/>
        <v>0</v>
      </c>
      <c r="Q84" s="112"/>
      <c r="R84" s="130">
        <f t="shared" si="9"/>
        <v>0</v>
      </c>
      <c r="S84" s="113"/>
      <c r="T84" s="113"/>
      <c r="U84" s="114"/>
    </row>
    <row r="85" spans="1:21" hidden="1" x14ac:dyDescent="0.3">
      <c r="A85" s="100" t="s">
        <v>117</v>
      </c>
      <c r="B85" s="159"/>
      <c r="C85" s="159"/>
      <c r="D85" s="159"/>
      <c r="E85" s="159"/>
      <c r="F85" s="159"/>
      <c r="G85" s="159"/>
      <c r="H85" s="102"/>
      <c r="I85" s="103"/>
      <c r="J85" s="103"/>
      <c r="K85" s="104">
        <f t="shared" si="5"/>
        <v>0</v>
      </c>
      <c r="L85" s="104">
        <f t="shared" si="6"/>
        <v>0</v>
      </c>
      <c r="M85" s="104">
        <f t="shared" si="7"/>
        <v>0</v>
      </c>
      <c r="N85" s="113"/>
      <c r="O85" s="112"/>
      <c r="P85" s="130">
        <f t="shared" si="8"/>
        <v>0</v>
      </c>
      <c r="Q85" s="112"/>
      <c r="R85" s="130">
        <f t="shared" si="9"/>
        <v>0</v>
      </c>
      <c r="S85" s="113"/>
      <c r="T85" s="113"/>
      <c r="U85" s="114"/>
    </row>
    <row r="86" spans="1:21" hidden="1" x14ac:dyDescent="0.3">
      <c r="A86" s="100" t="s">
        <v>118</v>
      </c>
      <c r="B86" s="159"/>
      <c r="C86" s="159"/>
      <c r="D86" s="159"/>
      <c r="E86" s="159"/>
      <c r="F86" s="159"/>
      <c r="G86" s="159"/>
      <c r="H86" s="102"/>
      <c r="I86" s="103"/>
      <c r="J86" s="103"/>
      <c r="K86" s="104">
        <f t="shared" si="5"/>
        <v>0</v>
      </c>
      <c r="L86" s="104">
        <f t="shared" si="6"/>
        <v>0</v>
      </c>
      <c r="M86" s="104">
        <f t="shared" si="7"/>
        <v>0</v>
      </c>
      <c r="N86" s="113"/>
      <c r="O86" s="112"/>
      <c r="P86" s="130">
        <f>K86*O86</f>
        <v>0</v>
      </c>
      <c r="Q86" s="112"/>
      <c r="R86" s="130">
        <f t="shared" si="9"/>
        <v>0</v>
      </c>
      <c r="S86" s="113"/>
      <c r="T86" s="113"/>
      <c r="U86" s="114"/>
    </row>
    <row r="87" spans="1:21" x14ac:dyDescent="0.3">
      <c r="A87" s="188"/>
      <c r="B87" s="188"/>
      <c r="C87" s="188"/>
      <c r="D87" s="188"/>
      <c r="E87" s="188"/>
      <c r="F87" s="188"/>
      <c r="G87" s="188"/>
      <c r="H87" s="189"/>
      <c r="I87" s="189"/>
      <c r="J87" s="189"/>
      <c r="K87" s="190"/>
      <c r="L87" s="190"/>
      <c r="M87" s="190"/>
      <c r="N87" s="113"/>
      <c r="O87" s="133"/>
      <c r="P87" s="132"/>
      <c r="Q87" s="133"/>
      <c r="R87" s="132"/>
      <c r="S87" s="113"/>
      <c r="T87" s="113"/>
      <c r="U87" s="114"/>
    </row>
    <row r="88" spans="1:21" x14ac:dyDescent="0.3">
      <c r="A88" s="33"/>
      <c r="B88" s="33"/>
      <c r="C88" s="33"/>
      <c r="D88" s="33"/>
      <c r="E88" s="33"/>
      <c r="F88" s="33"/>
      <c r="G88" s="33"/>
      <c r="H88" s="34"/>
      <c r="I88" s="34"/>
      <c r="J88" s="34"/>
      <c r="K88" s="15" t="s">
        <v>29</v>
      </c>
      <c r="L88" s="15" t="s">
        <v>30</v>
      </c>
      <c r="M88" s="16" t="s">
        <v>9</v>
      </c>
      <c r="N88" s="113"/>
      <c r="O88" s="134"/>
      <c r="P88" s="16" t="s">
        <v>51</v>
      </c>
      <c r="Q88" s="134"/>
      <c r="R88" s="16" t="s">
        <v>51</v>
      </c>
      <c r="S88" s="113"/>
      <c r="T88" s="113"/>
      <c r="U88" s="114"/>
    </row>
    <row r="89" spans="1:21" x14ac:dyDescent="0.3">
      <c r="A89" s="17"/>
      <c r="B89" s="205" t="s">
        <v>22</v>
      </c>
      <c r="C89" s="205"/>
      <c r="D89" s="205"/>
      <c r="E89" s="205"/>
      <c r="F89" s="205"/>
      <c r="G89" s="205"/>
      <c r="H89" s="205"/>
      <c r="I89" s="205"/>
      <c r="J89" s="205"/>
      <c r="K89" s="35">
        <f>SUM(K17:K86)</f>
        <v>0</v>
      </c>
      <c r="L89" s="35">
        <f>SUM(L17:L86)</f>
        <v>0</v>
      </c>
      <c r="M89" s="35">
        <f>SUM(M17:M86)</f>
        <v>0</v>
      </c>
      <c r="N89" s="113"/>
      <c r="O89" s="135"/>
      <c r="P89" s="131">
        <f>SUM(P17:P86)</f>
        <v>0</v>
      </c>
      <c r="Q89" s="135"/>
      <c r="R89" s="131">
        <f>SUM(R17:R86)</f>
        <v>0</v>
      </c>
      <c r="S89" s="113"/>
      <c r="T89" s="113"/>
      <c r="U89" s="114"/>
    </row>
    <row r="90" spans="1:21" x14ac:dyDescent="0.3">
      <c r="A90" s="6"/>
      <c r="B90" s="7"/>
      <c r="C90" s="7"/>
      <c r="D90" s="7"/>
      <c r="E90" s="7"/>
      <c r="F90" s="7"/>
      <c r="G90" s="7"/>
      <c r="H90" s="12"/>
      <c r="I90" s="12"/>
      <c r="J90" s="13"/>
      <c r="K90" s="14"/>
      <c r="N90" s="113"/>
      <c r="O90" s="134" t="s">
        <v>138</v>
      </c>
      <c r="P90" s="136">
        <f>IFERROR(P89/K89,0)</f>
        <v>0</v>
      </c>
      <c r="Q90" s="134" t="s">
        <v>139</v>
      </c>
      <c r="R90" s="136">
        <f>IFERROR(R89/L89,0)</f>
        <v>0</v>
      </c>
      <c r="S90" s="113"/>
      <c r="T90" s="113"/>
      <c r="U90" s="114"/>
    </row>
    <row r="91" spans="1:21" x14ac:dyDescent="0.3">
      <c r="A91" s="6"/>
      <c r="B91" s="5" t="s">
        <v>31</v>
      </c>
      <c r="C91" s="7"/>
      <c r="D91" s="7"/>
      <c r="E91" s="7"/>
      <c r="F91" s="7"/>
      <c r="G91" s="7"/>
      <c r="H91" s="12"/>
      <c r="I91" s="12"/>
      <c r="J91" s="13"/>
      <c r="K91" s="14"/>
      <c r="N91" s="113"/>
      <c r="O91" s="113"/>
      <c r="P91" s="137"/>
      <c r="Q91" s="137"/>
      <c r="R91" s="113"/>
      <c r="S91" s="113"/>
      <c r="T91" s="113"/>
      <c r="U91" s="114"/>
    </row>
    <row r="92" spans="1:21" x14ac:dyDescent="0.3">
      <c r="A92" s="76" t="s">
        <v>10</v>
      </c>
      <c r="B92" s="178"/>
      <c r="C92" s="163"/>
      <c r="D92" s="163"/>
      <c r="E92" s="163"/>
      <c r="F92" s="163"/>
      <c r="G92" s="163"/>
      <c r="H92" s="163"/>
      <c r="I92" s="163"/>
      <c r="J92" s="163"/>
      <c r="K92" s="164"/>
      <c r="L92" s="164"/>
      <c r="M92" s="165"/>
      <c r="N92" s="113"/>
      <c r="O92" s="113"/>
      <c r="P92" s="113"/>
      <c r="Q92" s="113"/>
      <c r="R92" s="113"/>
      <c r="S92" s="113"/>
      <c r="T92" s="113"/>
      <c r="U92" s="114"/>
    </row>
    <row r="93" spans="1:21" x14ac:dyDescent="0.3">
      <c r="A93" s="76" t="s">
        <v>11</v>
      </c>
      <c r="B93" s="178"/>
      <c r="C93" s="163"/>
      <c r="D93" s="163"/>
      <c r="E93" s="163"/>
      <c r="F93" s="163"/>
      <c r="G93" s="163"/>
      <c r="H93" s="163"/>
      <c r="I93" s="163"/>
      <c r="J93" s="163"/>
      <c r="K93" s="164"/>
      <c r="L93" s="164"/>
      <c r="M93" s="165"/>
      <c r="N93" s="113"/>
      <c r="O93" s="113"/>
      <c r="P93" s="113"/>
      <c r="Q93" s="113"/>
      <c r="R93" s="113"/>
      <c r="S93" s="113"/>
      <c r="T93" s="113"/>
      <c r="U93" s="114"/>
    </row>
    <row r="94" spans="1:21" x14ac:dyDescent="0.3">
      <c r="A94" s="76" t="s">
        <v>12</v>
      </c>
      <c r="B94" s="178"/>
      <c r="C94" s="163"/>
      <c r="D94" s="163"/>
      <c r="E94" s="163"/>
      <c r="F94" s="163"/>
      <c r="G94" s="163"/>
      <c r="H94" s="163"/>
      <c r="I94" s="163"/>
      <c r="J94" s="163"/>
      <c r="K94" s="164"/>
      <c r="L94" s="164"/>
      <c r="M94" s="165"/>
      <c r="N94" s="113"/>
      <c r="O94" s="113"/>
      <c r="P94" s="113"/>
      <c r="Q94" s="113"/>
      <c r="R94" s="113"/>
      <c r="S94" s="113"/>
      <c r="T94" s="113"/>
      <c r="U94" s="114"/>
    </row>
    <row r="95" spans="1:21" x14ac:dyDescent="0.3">
      <c r="A95" s="76" t="s">
        <v>13</v>
      </c>
      <c r="B95" s="178"/>
      <c r="C95" s="163"/>
      <c r="D95" s="163"/>
      <c r="E95" s="163"/>
      <c r="F95" s="163"/>
      <c r="G95" s="163"/>
      <c r="H95" s="163"/>
      <c r="I95" s="163"/>
      <c r="J95" s="163"/>
      <c r="K95" s="164"/>
      <c r="L95" s="164"/>
      <c r="M95" s="165"/>
      <c r="N95" s="113"/>
      <c r="O95" s="113"/>
      <c r="P95" s="113"/>
      <c r="Q95" s="113"/>
      <c r="R95" s="113"/>
      <c r="S95" s="113"/>
      <c r="T95" s="113"/>
      <c r="U95" s="114"/>
    </row>
    <row r="96" spans="1:21" x14ac:dyDescent="0.3">
      <c r="A96" s="76" t="s">
        <v>14</v>
      </c>
      <c r="B96" s="178"/>
      <c r="C96" s="163"/>
      <c r="D96" s="163"/>
      <c r="E96" s="163"/>
      <c r="F96" s="163"/>
      <c r="G96" s="163"/>
      <c r="H96" s="163"/>
      <c r="I96" s="163"/>
      <c r="J96" s="163"/>
      <c r="K96" s="164"/>
      <c r="L96" s="164"/>
      <c r="M96" s="165"/>
      <c r="N96" s="113"/>
      <c r="O96" s="113"/>
      <c r="P96" s="113"/>
      <c r="Q96" s="113"/>
      <c r="R96" s="113"/>
      <c r="S96" s="113"/>
      <c r="T96" s="113"/>
      <c r="U96" s="114"/>
    </row>
    <row r="97" spans="1:21" x14ac:dyDescent="0.3">
      <c r="A97" s="76" t="s">
        <v>15</v>
      </c>
      <c r="B97" s="178"/>
      <c r="C97" s="163"/>
      <c r="D97" s="163"/>
      <c r="E97" s="163"/>
      <c r="F97" s="163"/>
      <c r="G97" s="163"/>
      <c r="H97" s="163"/>
      <c r="I97" s="163"/>
      <c r="J97" s="163"/>
      <c r="K97" s="164"/>
      <c r="L97" s="164"/>
      <c r="M97" s="165"/>
      <c r="N97" s="113"/>
      <c r="O97" s="113"/>
      <c r="P97" s="113"/>
      <c r="Q97" s="113"/>
      <c r="R97" s="113"/>
      <c r="S97" s="113"/>
      <c r="T97" s="113"/>
      <c r="U97" s="114"/>
    </row>
    <row r="98" spans="1:21" x14ac:dyDescent="0.3">
      <c r="A98" s="76" t="s">
        <v>16</v>
      </c>
      <c r="B98" s="178"/>
      <c r="C98" s="163"/>
      <c r="D98" s="163"/>
      <c r="E98" s="163"/>
      <c r="F98" s="163"/>
      <c r="G98" s="163"/>
      <c r="H98" s="163"/>
      <c r="I98" s="163"/>
      <c r="J98" s="163"/>
      <c r="K98" s="164"/>
      <c r="L98" s="164"/>
      <c r="M98" s="165"/>
      <c r="N98" s="113"/>
      <c r="O98" s="113"/>
      <c r="P98" s="113"/>
      <c r="Q98" s="113"/>
      <c r="R98" s="113"/>
      <c r="S98" s="113"/>
      <c r="T98" s="113"/>
      <c r="U98" s="114"/>
    </row>
    <row r="99" spans="1:21" x14ac:dyDescent="0.3">
      <c r="A99" s="76" t="s">
        <v>17</v>
      </c>
      <c r="B99" s="178"/>
      <c r="C99" s="163"/>
      <c r="D99" s="163"/>
      <c r="E99" s="163"/>
      <c r="F99" s="163"/>
      <c r="G99" s="163"/>
      <c r="H99" s="163"/>
      <c r="I99" s="163"/>
      <c r="J99" s="163"/>
      <c r="K99" s="164"/>
      <c r="L99" s="164"/>
      <c r="M99" s="165"/>
      <c r="N99" s="113"/>
      <c r="O99" s="113"/>
      <c r="P99" s="113"/>
      <c r="Q99" s="113"/>
      <c r="R99" s="113"/>
      <c r="S99" s="113"/>
      <c r="T99" s="113"/>
      <c r="U99" s="114"/>
    </row>
    <row r="100" spans="1:21" x14ac:dyDescent="0.3">
      <c r="A100" s="76" t="s">
        <v>18</v>
      </c>
      <c r="B100" s="178"/>
      <c r="C100" s="163"/>
      <c r="D100" s="163"/>
      <c r="E100" s="163"/>
      <c r="F100" s="163"/>
      <c r="G100" s="163"/>
      <c r="H100" s="163"/>
      <c r="I100" s="163"/>
      <c r="J100" s="163"/>
      <c r="K100" s="164"/>
      <c r="L100" s="164"/>
      <c r="M100" s="165"/>
      <c r="N100" s="113"/>
      <c r="O100" s="113"/>
      <c r="P100" s="113"/>
      <c r="Q100" s="113"/>
      <c r="R100" s="113"/>
      <c r="S100" s="113"/>
      <c r="T100" s="113"/>
      <c r="U100" s="114"/>
    </row>
    <row r="101" spans="1:21" x14ac:dyDescent="0.3">
      <c r="A101" s="76" t="s">
        <v>19</v>
      </c>
      <c r="B101" s="178"/>
      <c r="C101" s="163"/>
      <c r="D101" s="163"/>
      <c r="E101" s="163"/>
      <c r="F101" s="163"/>
      <c r="G101" s="163"/>
      <c r="H101" s="163"/>
      <c r="I101" s="163"/>
      <c r="J101" s="163"/>
      <c r="K101" s="164"/>
      <c r="L101" s="164"/>
      <c r="M101" s="165"/>
      <c r="N101" s="113"/>
      <c r="O101" s="113"/>
      <c r="P101" s="113"/>
      <c r="Q101" s="113"/>
      <c r="R101" s="113"/>
      <c r="S101" s="113"/>
      <c r="T101" s="113"/>
      <c r="U101" s="114"/>
    </row>
    <row r="102" spans="1:21" x14ac:dyDescent="0.3">
      <c r="A102" s="76" t="s">
        <v>20</v>
      </c>
      <c r="B102" s="178"/>
      <c r="C102" s="163"/>
      <c r="D102" s="163"/>
      <c r="E102" s="163"/>
      <c r="F102" s="163"/>
      <c r="G102" s="163"/>
      <c r="H102" s="163"/>
      <c r="I102" s="163"/>
      <c r="J102" s="163"/>
      <c r="K102" s="164"/>
      <c r="L102" s="164"/>
      <c r="M102" s="165"/>
      <c r="N102" s="113"/>
      <c r="O102" s="113"/>
      <c r="P102" s="113"/>
      <c r="Q102" s="113"/>
      <c r="R102" s="113"/>
      <c r="S102" s="113"/>
      <c r="T102" s="113"/>
      <c r="U102" s="114"/>
    </row>
    <row r="103" spans="1:21" x14ac:dyDescent="0.3">
      <c r="A103" s="76" t="s">
        <v>21</v>
      </c>
      <c r="B103" s="178"/>
      <c r="C103" s="206"/>
      <c r="D103" s="206"/>
      <c r="E103" s="206"/>
      <c r="F103" s="206"/>
      <c r="G103" s="206"/>
      <c r="H103" s="206"/>
      <c r="I103" s="206"/>
      <c r="J103" s="206"/>
      <c r="K103" s="206"/>
      <c r="L103" s="206"/>
      <c r="M103" s="207"/>
      <c r="N103" s="113"/>
      <c r="O103" s="113"/>
      <c r="P103" s="113"/>
      <c r="Q103" s="113"/>
      <c r="R103" s="113"/>
      <c r="S103" s="113"/>
      <c r="T103" s="113"/>
      <c r="U103" s="114"/>
    </row>
    <row r="104" spans="1:21" x14ac:dyDescent="0.3">
      <c r="A104" s="76" t="s">
        <v>52</v>
      </c>
      <c r="B104" s="162"/>
      <c r="C104" s="163"/>
      <c r="D104" s="163"/>
      <c r="E104" s="163"/>
      <c r="F104" s="163"/>
      <c r="G104" s="163"/>
      <c r="H104" s="163"/>
      <c r="I104" s="163"/>
      <c r="J104" s="163"/>
      <c r="K104" s="164"/>
      <c r="L104" s="164"/>
      <c r="M104" s="165"/>
      <c r="N104" s="113"/>
      <c r="O104" s="113"/>
      <c r="P104" s="113"/>
      <c r="Q104" s="113"/>
      <c r="R104" s="113"/>
      <c r="S104" s="113"/>
      <c r="T104" s="113"/>
      <c r="U104" s="114"/>
    </row>
    <row r="105" spans="1:21" x14ac:dyDescent="0.3">
      <c r="A105" s="76" t="s">
        <v>53</v>
      </c>
      <c r="B105" s="162"/>
      <c r="C105" s="163"/>
      <c r="D105" s="163"/>
      <c r="E105" s="163"/>
      <c r="F105" s="163"/>
      <c r="G105" s="163"/>
      <c r="H105" s="163"/>
      <c r="I105" s="163"/>
      <c r="J105" s="163"/>
      <c r="K105" s="164"/>
      <c r="L105" s="164"/>
      <c r="M105" s="165"/>
      <c r="N105" s="113"/>
      <c r="O105" s="113"/>
      <c r="P105" s="113"/>
      <c r="Q105" s="113"/>
      <c r="R105" s="113"/>
      <c r="S105" s="113"/>
      <c r="T105" s="113"/>
      <c r="U105" s="114"/>
    </row>
    <row r="106" spans="1:21" x14ac:dyDescent="0.3">
      <c r="A106" s="76" t="s">
        <v>54</v>
      </c>
      <c r="B106" s="162"/>
      <c r="C106" s="163"/>
      <c r="D106" s="163"/>
      <c r="E106" s="163"/>
      <c r="F106" s="163"/>
      <c r="G106" s="163"/>
      <c r="H106" s="163"/>
      <c r="I106" s="163"/>
      <c r="J106" s="163"/>
      <c r="K106" s="164"/>
      <c r="L106" s="164"/>
      <c r="M106" s="165"/>
      <c r="N106" s="113"/>
      <c r="O106" s="113"/>
      <c r="P106" s="113"/>
      <c r="Q106" s="113"/>
      <c r="R106" s="113"/>
      <c r="S106" s="113"/>
      <c r="T106" s="113"/>
      <c r="U106" s="114"/>
    </row>
    <row r="107" spans="1:21" x14ac:dyDescent="0.3">
      <c r="A107" s="76" t="s">
        <v>55</v>
      </c>
      <c r="B107" s="162"/>
      <c r="C107" s="163"/>
      <c r="D107" s="163"/>
      <c r="E107" s="163"/>
      <c r="F107" s="163"/>
      <c r="G107" s="163"/>
      <c r="H107" s="163"/>
      <c r="I107" s="163"/>
      <c r="J107" s="163"/>
      <c r="K107" s="164"/>
      <c r="L107" s="164"/>
      <c r="M107" s="165"/>
      <c r="N107" s="113"/>
      <c r="O107" s="113"/>
      <c r="P107" s="113"/>
      <c r="Q107" s="113"/>
      <c r="R107" s="113"/>
      <c r="S107" s="113"/>
      <c r="T107" s="113"/>
      <c r="U107" s="114"/>
    </row>
    <row r="108" spans="1:21" x14ac:dyDescent="0.3">
      <c r="A108" s="76" t="s">
        <v>57</v>
      </c>
      <c r="B108" s="162"/>
      <c r="C108" s="163"/>
      <c r="D108" s="163"/>
      <c r="E108" s="163"/>
      <c r="F108" s="163"/>
      <c r="G108" s="163"/>
      <c r="H108" s="163"/>
      <c r="I108" s="163"/>
      <c r="J108" s="163"/>
      <c r="K108" s="164"/>
      <c r="L108" s="164"/>
      <c r="M108" s="165"/>
      <c r="N108" s="113"/>
      <c r="O108" s="113"/>
      <c r="P108" s="113"/>
      <c r="Q108" s="113"/>
      <c r="R108" s="113"/>
      <c r="S108" s="113"/>
      <c r="T108" s="113"/>
      <c r="U108" s="114"/>
    </row>
    <row r="109" spans="1:21" x14ac:dyDescent="0.3">
      <c r="A109" s="76" t="s">
        <v>56</v>
      </c>
      <c r="B109" s="162"/>
      <c r="C109" s="163"/>
      <c r="D109" s="163"/>
      <c r="E109" s="163"/>
      <c r="F109" s="163"/>
      <c r="G109" s="163"/>
      <c r="H109" s="163"/>
      <c r="I109" s="163"/>
      <c r="J109" s="163"/>
      <c r="K109" s="164"/>
      <c r="L109" s="164"/>
      <c r="M109" s="165"/>
      <c r="N109" s="113"/>
      <c r="O109" s="113"/>
      <c r="P109" s="113"/>
      <c r="Q109" s="113"/>
      <c r="R109" s="113"/>
      <c r="S109" s="113"/>
      <c r="T109" s="113"/>
      <c r="U109" s="114"/>
    </row>
    <row r="110" spans="1:21" x14ac:dyDescent="0.3">
      <c r="A110" s="76" t="s">
        <v>58</v>
      </c>
      <c r="B110" s="162"/>
      <c r="C110" s="163"/>
      <c r="D110" s="163"/>
      <c r="E110" s="163"/>
      <c r="F110" s="163"/>
      <c r="G110" s="163"/>
      <c r="H110" s="163"/>
      <c r="I110" s="163"/>
      <c r="J110" s="163"/>
      <c r="K110" s="164"/>
      <c r="L110" s="164"/>
      <c r="M110" s="165"/>
      <c r="N110" s="113"/>
      <c r="O110" s="113"/>
      <c r="P110" s="113"/>
      <c r="Q110" s="113"/>
      <c r="R110" s="113"/>
      <c r="S110" s="113"/>
      <c r="T110" s="113"/>
      <c r="U110" s="114"/>
    </row>
    <row r="111" spans="1:21" x14ac:dyDescent="0.3">
      <c r="A111" s="76" t="s">
        <v>59</v>
      </c>
      <c r="B111" s="162"/>
      <c r="C111" s="163"/>
      <c r="D111" s="163"/>
      <c r="E111" s="163"/>
      <c r="F111" s="163"/>
      <c r="G111" s="163"/>
      <c r="H111" s="163"/>
      <c r="I111" s="163"/>
      <c r="J111" s="163"/>
      <c r="K111" s="164"/>
      <c r="L111" s="164"/>
      <c r="M111" s="165"/>
      <c r="N111" s="113"/>
      <c r="O111" s="113"/>
      <c r="P111" s="113"/>
      <c r="Q111" s="113"/>
      <c r="R111" s="113"/>
      <c r="S111" s="113"/>
      <c r="T111" s="113"/>
      <c r="U111" s="114"/>
    </row>
    <row r="112" spans="1:21" x14ac:dyDescent="0.3">
      <c r="A112" s="76" t="s">
        <v>60</v>
      </c>
      <c r="B112" s="162"/>
      <c r="C112" s="163"/>
      <c r="D112" s="163"/>
      <c r="E112" s="163"/>
      <c r="F112" s="163"/>
      <c r="G112" s="163"/>
      <c r="H112" s="163"/>
      <c r="I112" s="163"/>
      <c r="J112" s="163"/>
      <c r="K112" s="164"/>
      <c r="L112" s="164"/>
      <c r="M112" s="165"/>
      <c r="N112" s="113"/>
      <c r="O112" s="113"/>
      <c r="P112" s="113"/>
      <c r="Q112" s="113"/>
      <c r="R112" s="113"/>
      <c r="S112" s="113"/>
      <c r="T112" s="113"/>
      <c r="U112" s="114"/>
    </row>
    <row r="113" spans="1:21" x14ac:dyDescent="0.3">
      <c r="A113" s="76" t="s">
        <v>61</v>
      </c>
      <c r="B113" s="162"/>
      <c r="C113" s="163"/>
      <c r="D113" s="163"/>
      <c r="E113" s="163"/>
      <c r="F113" s="163"/>
      <c r="G113" s="163"/>
      <c r="H113" s="163"/>
      <c r="I113" s="163"/>
      <c r="J113" s="163"/>
      <c r="K113" s="164"/>
      <c r="L113" s="164"/>
      <c r="M113" s="165"/>
      <c r="N113" s="113"/>
      <c r="O113" s="113"/>
      <c r="P113" s="113"/>
      <c r="Q113" s="113"/>
      <c r="R113" s="113"/>
      <c r="S113" s="113"/>
      <c r="T113" s="113"/>
      <c r="U113" s="114"/>
    </row>
    <row r="114" spans="1:21" x14ac:dyDescent="0.3">
      <c r="A114" s="76" t="s">
        <v>62</v>
      </c>
      <c r="B114" s="162"/>
      <c r="C114" s="163"/>
      <c r="D114" s="163"/>
      <c r="E114" s="163"/>
      <c r="F114" s="163"/>
      <c r="G114" s="163"/>
      <c r="H114" s="163"/>
      <c r="I114" s="163"/>
      <c r="J114" s="163"/>
      <c r="K114" s="164"/>
      <c r="L114" s="164"/>
      <c r="M114" s="165"/>
      <c r="N114" s="113"/>
      <c r="O114" s="113"/>
      <c r="P114" s="113"/>
      <c r="Q114" s="113"/>
      <c r="R114" s="113"/>
      <c r="S114" s="113"/>
      <c r="T114" s="113"/>
      <c r="U114" s="114"/>
    </row>
    <row r="115" spans="1:21" x14ac:dyDescent="0.3">
      <c r="A115" s="76" t="s">
        <v>63</v>
      </c>
      <c r="B115" s="162"/>
      <c r="C115" s="163"/>
      <c r="D115" s="163"/>
      <c r="E115" s="163"/>
      <c r="F115" s="163"/>
      <c r="G115" s="163"/>
      <c r="H115" s="163"/>
      <c r="I115" s="163"/>
      <c r="J115" s="163"/>
      <c r="K115" s="164"/>
      <c r="L115" s="164"/>
      <c r="M115" s="165"/>
      <c r="N115" s="113"/>
      <c r="O115" s="113"/>
      <c r="P115" s="113"/>
      <c r="Q115" s="113"/>
      <c r="R115" s="113"/>
      <c r="S115" s="113"/>
      <c r="T115" s="113"/>
      <c r="U115" s="114"/>
    </row>
    <row r="116" spans="1:21" x14ac:dyDescent="0.3">
      <c r="A116" s="76" t="s">
        <v>64</v>
      </c>
      <c r="B116" s="162"/>
      <c r="C116" s="163"/>
      <c r="D116" s="163"/>
      <c r="E116" s="163"/>
      <c r="F116" s="163"/>
      <c r="G116" s="163"/>
      <c r="H116" s="163"/>
      <c r="I116" s="163"/>
      <c r="J116" s="163"/>
      <c r="K116" s="164"/>
      <c r="L116" s="164"/>
      <c r="M116" s="165"/>
      <c r="N116" s="113"/>
      <c r="O116" s="113"/>
      <c r="P116" s="113"/>
      <c r="Q116" s="113"/>
      <c r="R116" s="113"/>
      <c r="S116" s="113"/>
      <c r="T116" s="113"/>
      <c r="U116" s="114"/>
    </row>
    <row r="117" spans="1:21" x14ac:dyDescent="0.3">
      <c r="A117" s="76" t="s">
        <v>65</v>
      </c>
      <c r="B117" s="162"/>
      <c r="C117" s="163"/>
      <c r="D117" s="163"/>
      <c r="E117" s="163"/>
      <c r="F117" s="163"/>
      <c r="G117" s="163"/>
      <c r="H117" s="163"/>
      <c r="I117" s="163"/>
      <c r="J117" s="163"/>
      <c r="K117" s="164"/>
      <c r="L117" s="164"/>
      <c r="M117" s="165"/>
      <c r="N117" s="113"/>
      <c r="O117" s="113"/>
      <c r="P117" s="113"/>
      <c r="Q117" s="113"/>
      <c r="R117" s="113"/>
      <c r="S117" s="113"/>
      <c r="T117" s="113"/>
      <c r="U117" s="114"/>
    </row>
    <row r="118" spans="1:21" x14ac:dyDescent="0.3">
      <c r="A118" s="76" t="s">
        <v>66</v>
      </c>
      <c r="B118" s="162"/>
      <c r="C118" s="163"/>
      <c r="D118" s="163"/>
      <c r="E118" s="163"/>
      <c r="F118" s="163"/>
      <c r="G118" s="163"/>
      <c r="H118" s="163"/>
      <c r="I118" s="163"/>
      <c r="J118" s="163"/>
      <c r="K118" s="164"/>
      <c r="L118" s="164"/>
      <c r="M118" s="165"/>
      <c r="N118" s="113"/>
      <c r="O118" s="113"/>
      <c r="P118" s="113"/>
      <c r="Q118" s="113"/>
      <c r="R118" s="113"/>
      <c r="S118" s="113"/>
      <c r="T118" s="113"/>
      <c r="U118" s="114"/>
    </row>
    <row r="119" spans="1:21" x14ac:dyDescent="0.3">
      <c r="A119" s="76" t="s">
        <v>67</v>
      </c>
      <c r="B119" s="162"/>
      <c r="C119" s="163"/>
      <c r="D119" s="163"/>
      <c r="E119" s="163"/>
      <c r="F119" s="163"/>
      <c r="G119" s="163"/>
      <c r="H119" s="163"/>
      <c r="I119" s="163"/>
      <c r="J119" s="163"/>
      <c r="K119" s="164"/>
      <c r="L119" s="164"/>
      <c r="M119" s="165"/>
      <c r="N119" s="113"/>
      <c r="O119" s="113"/>
      <c r="P119" s="113"/>
      <c r="Q119" s="113"/>
      <c r="R119" s="113"/>
      <c r="S119" s="113"/>
      <c r="T119" s="113"/>
      <c r="U119" s="114"/>
    </row>
    <row r="120" spans="1:21" x14ac:dyDescent="0.3">
      <c r="A120" s="76" t="s">
        <v>68</v>
      </c>
      <c r="B120" s="162"/>
      <c r="C120" s="163"/>
      <c r="D120" s="163"/>
      <c r="E120" s="163"/>
      <c r="F120" s="163"/>
      <c r="G120" s="163"/>
      <c r="H120" s="163"/>
      <c r="I120" s="163"/>
      <c r="J120" s="163"/>
      <c r="K120" s="164"/>
      <c r="L120" s="164"/>
      <c r="M120" s="165"/>
      <c r="N120" s="113"/>
      <c r="O120" s="113"/>
      <c r="P120" s="113"/>
      <c r="Q120" s="113"/>
      <c r="R120" s="113"/>
      <c r="S120" s="113"/>
      <c r="T120" s="113"/>
      <c r="U120" s="114"/>
    </row>
    <row r="121" spans="1:21" x14ac:dyDescent="0.3">
      <c r="A121" s="76" t="s">
        <v>69</v>
      </c>
      <c r="B121" s="162"/>
      <c r="C121" s="163"/>
      <c r="D121" s="163"/>
      <c r="E121" s="163"/>
      <c r="F121" s="163"/>
      <c r="G121" s="163"/>
      <c r="H121" s="163"/>
      <c r="I121" s="163"/>
      <c r="J121" s="163"/>
      <c r="K121" s="164"/>
      <c r="L121" s="164"/>
      <c r="M121" s="165"/>
      <c r="N121" s="113"/>
      <c r="O121" s="113"/>
      <c r="P121" s="113"/>
      <c r="Q121" s="113"/>
      <c r="R121" s="113"/>
      <c r="S121" s="113"/>
      <c r="T121" s="113"/>
      <c r="U121" s="114"/>
    </row>
    <row r="122" spans="1:21" x14ac:dyDescent="0.3">
      <c r="A122" s="76" t="s">
        <v>70</v>
      </c>
      <c r="B122" s="162"/>
      <c r="C122" s="163"/>
      <c r="D122" s="163"/>
      <c r="E122" s="163"/>
      <c r="F122" s="163"/>
      <c r="G122" s="163"/>
      <c r="H122" s="163"/>
      <c r="I122" s="163"/>
      <c r="J122" s="163"/>
      <c r="K122" s="164"/>
      <c r="L122" s="164"/>
      <c r="M122" s="165"/>
      <c r="N122" s="113"/>
      <c r="O122" s="113"/>
      <c r="P122" s="113"/>
      <c r="Q122" s="113"/>
      <c r="R122" s="113"/>
      <c r="S122" s="113"/>
      <c r="T122" s="113"/>
      <c r="U122" s="114"/>
    </row>
    <row r="123" spans="1:21" x14ac:dyDescent="0.3">
      <c r="A123" s="76" t="s">
        <v>71</v>
      </c>
      <c r="B123" s="162"/>
      <c r="C123" s="163"/>
      <c r="D123" s="163"/>
      <c r="E123" s="163"/>
      <c r="F123" s="163"/>
      <c r="G123" s="163"/>
      <c r="H123" s="163"/>
      <c r="I123" s="163"/>
      <c r="J123" s="163"/>
      <c r="K123" s="164"/>
      <c r="L123" s="164"/>
      <c r="M123" s="165"/>
      <c r="N123" s="113"/>
      <c r="O123" s="113"/>
      <c r="P123" s="113"/>
      <c r="Q123" s="113"/>
      <c r="R123" s="113"/>
      <c r="S123" s="113"/>
      <c r="T123" s="113"/>
      <c r="U123" s="114"/>
    </row>
    <row r="124" spans="1:21" x14ac:dyDescent="0.3">
      <c r="A124" s="76" t="s">
        <v>72</v>
      </c>
      <c r="B124" s="162"/>
      <c r="C124" s="163"/>
      <c r="D124" s="163"/>
      <c r="E124" s="163"/>
      <c r="F124" s="163"/>
      <c r="G124" s="163"/>
      <c r="H124" s="163"/>
      <c r="I124" s="163"/>
      <c r="J124" s="163"/>
      <c r="K124" s="164"/>
      <c r="L124" s="164"/>
      <c r="M124" s="165"/>
      <c r="N124" s="113"/>
      <c r="O124" s="113"/>
      <c r="P124" s="113"/>
      <c r="Q124" s="113"/>
      <c r="R124" s="113"/>
      <c r="S124" s="113"/>
      <c r="T124" s="113"/>
      <c r="U124" s="114"/>
    </row>
    <row r="125" spans="1:21" x14ac:dyDescent="0.3">
      <c r="A125" s="76" t="s">
        <v>73</v>
      </c>
      <c r="B125" s="162"/>
      <c r="C125" s="163"/>
      <c r="D125" s="163"/>
      <c r="E125" s="163"/>
      <c r="F125" s="163"/>
      <c r="G125" s="163"/>
      <c r="H125" s="163"/>
      <c r="I125" s="163"/>
      <c r="J125" s="163"/>
      <c r="K125" s="164"/>
      <c r="L125" s="164"/>
      <c r="M125" s="165"/>
      <c r="N125" s="113"/>
      <c r="O125" s="113"/>
      <c r="P125" s="113"/>
      <c r="Q125" s="113"/>
      <c r="R125" s="113"/>
      <c r="S125" s="113"/>
      <c r="T125" s="113"/>
      <c r="U125" s="114"/>
    </row>
    <row r="126" spans="1:21" x14ac:dyDescent="0.3">
      <c r="A126" s="76" t="s">
        <v>74</v>
      </c>
      <c r="B126" s="162"/>
      <c r="C126" s="163"/>
      <c r="D126" s="163"/>
      <c r="E126" s="163"/>
      <c r="F126" s="163"/>
      <c r="G126" s="163"/>
      <c r="H126" s="163"/>
      <c r="I126" s="163"/>
      <c r="J126" s="163"/>
      <c r="K126" s="164"/>
      <c r="L126" s="164"/>
      <c r="M126" s="165"/>
      <c r="N126" s="113"/>
      <c r="O126" s="113"/>
      <c r="P126" s="113"/>
      <c r="Q126" s="113"/>
      <c r="R126" s="113"/>
      <c r="S126" s="113"/>
      <c r="T126" s="113"/>
      <c r="U126" s="114"/>
    </row>
    <row r="127" spans="1:21" x14ac:dyDescent="0.3">
      <c r="A127" s="76" t="s">
        <v>75</v>
      </c>
      <c r="B127" s="162"/>
      <c r="C127" s="163"/>
      <c r="D127" s="163"/>
      <c r="E127" s="163"/>
      <c r="F127" s="163"/>
      <c r="G127" s="163"/>
      <c r="H127" s="163"/>
      <c r="I127" s="163"/>
      <c r="J127" s="163"/>
      <c r="K127" s="164"/>
      <c r="L127" s="164"/>
      <c r="M127" s="165"/>
      <c r="N127" s="113"/>
      <c r="O127" s="113"/>
      <c r="P127" s="113"/>
      <c r="Q127" s="113"/>
      <c r="R127" s="113"/>
      <c r="S127" s="113"/>
      <c r="T127" s="113"/>
      <c r="U127" s="114"/>
    </row>
    <row r="128" spans="1:21" x14ac:dyDescent="0.3">
      <c r="A128" s="76" t="s">
        <v>76</v>
      </c>
      <c r="B128" s="162"/>
      <c r="C128" s="163"/>
      <c r="D128" s="163"/>
      <c r="E128" s="163"/>
      <c r="F128" s="163"/>
      <c r="G128" s="163"/>
      <c r="H128" s="163"/>
      <c r="I128" s="163"/>
      <c r="J128" s="163"/>
      <c r="K128" s="164"/>
      <c r="L128" s="164"/>
      <c r="M128" s="165"/>
      <c r="N128" s="113"/>
      <c r="O128" s="113"/>
      <c r="P128" s="113"/>
      <c r="Q128" s="113"/>
      <c r="R128" s="113"/>
      <c r="S128" s="113"/>
      <c r="T128" s="113"/>
      <c r="U128" s="114"/>
    </row>
    <row r="129" spans="1:21" x14ac:dyDescent="0.3">
      <c r="A129" s="76" t="s">
        <v>77</v>
      </c>
      <c r="B129" s="162"/>
      <c r="C129" s="163"/>
      <c r="D129" s="163"/>
      <c r="E129" s="163"/>
      <c r="F129" s="163"/>
      <c r="G129" s="163"/>
      <c r="H129" s="163"/>
      <c r="I129" s="163"/>
      <c r="J129" s="163"/>
      <c r="K129" s="164"/>
      <c r="L129" s="164"/>
      <c r="M129" s="165"/>
      <c r="N129" s="113"/>
      <c r="O129" s="113"/>
      <c r="P129" s="113"/>
      <c r="Q129" s="113"/>
      <c r="R129" s="113"/>
      <c r="S129" s="113"/>
      <c r="T129" s="113"/>
      <c r="U129" s="114"/>
    </row>
    <row r="130" spans="1:21" x14ac:dyDescent="0.3">
      <c r="A130" s="76" t="s">
        <v>78</v>
      </c>
      <c r="B130" s="162"/>
      <c r="C130" s="163"/>
      <c r="D130" s="163"/>
      <c r="E130" s="163"/>
      <c r="F130" s="163"/>
      <c r="G130" s="163"/>
      <c r="H130" s="163"/>
      <c r="I130" s="163"/>
      <c r="J130" s="163"/>
      <c r="K130" s="164"/>
      <c r="L130" s="164"/>
      <c r="M130" s="165"/>
      <c r="N130" s="113"/>
      <c r="O130" s="113"/>
      <c r="P130" s="113"/>
      <c r="Q130" s="113"/>
      <c r="R130" s="113"/>
      <c r="S130" s="113"/>
      <c r="T130" s="113"/>
      <c r="U130" s="114"/>
    </row>
    <row r="131" spans="1:21" x14ac:dyDescent="0.3">
      <c r="A131" s="76" t="s">
        <v>79</v>
      </c>
      <c r="B131" s="162"/>
      <c r="C131" s="163"/>
      <c r="D131" s="163"/>
      <c r="E131" s="163"/>
      <c r="F131" s="163"/>
      <c r="G131" s="163"/>
      <c r="H131" s="163"/>
      <c r="I131" s="163"/>
      <c r="J131" s="163"/>
      <c r="K131" s="164"/>
      <c r="L131" s="164"/>
      <c r="M131" s="165"/>
      <c r="N131" s="113"/>
      <c r="O131" s="113"/>
      <c r="P131" s="113"/>
      <c r="Q131" s="113"/>
      <c r="R131" s="113"/>
      <c r="S131" s="113"/>
      <c r="T131" s="113"/>
      <c r="U131" s="114"/>
    </row>
    <row r="132" spans="1:21" hidden="1" x14ac:dyDescent="0.3">
      <c r="A132" s="76" t="s">
        <v>80</v>
      </c>
      <c r="B132" s="162"/>
      <c r="C132" s="163"/>
      <c r="D132" s="163"/>
      <c r="E132" s="163"/>
      <c r="F132" s="163"/>
      <c r="G132" s="163"/>
      <c r="H132" s="163"/>
      <c r="I132" s="163"/>
      <c r="J132" s="163"/>
      <c r="K132" s="164"/>
      <c r="L132" s="164"/>
      <c r="M132" s="165"/>
      <c r="N132" s="113"/>
      <c r="O132" s="113"/>
      <c r="P132" s="113"/>
      <c r="Q132" s="113"/>
      <c r="R132" s="113"/>
      <c r="S132" s="113"/>
      <c r="T132" s="113"/>
      <c r="U132" s="114"/>
    </row>
    <row r="133" spans="1:21" hidden="1" x14ac:dyDescent="0.3">
      <c r="A133" s="80" t="s">
        <v>81</v>
      </c>
      <c r="B133" s="162"/>
      <c r="C133" s="163"/>
      <c r="D133" s="163"/>
      <c r="E133" s="163"/>
      <c r="F133" s="163"/>
      <c r="G133" s="163"/>
      <c r="H133" s="163"/>
      <c r="I133" s="163"/>
      <c r="J133" s="163"/>
      <c r="K133" s="164"/>
      <c r="L133" s="164"/>
      <c r="M133" s="165"/>
      <c r="N133" s="113"/>
      <c r="O133" s="113"/>
      <c r="P133" s="113"/>
      <c r="Q133" s="113"/>
      <c r="R133" s="113"/>
      <c r="S133" s="113"/>
      <c r="T133" s="113"/>
      <c r="U133" s="114"/>
    </row>
    <row r="134" spans="1:21" hidden="1" x14ac:dyDescent="0.3">
      <c r="A134" s="76" t="s">
        <v>82</v>
      </c>
      <c r="B134" s="162"/>
      <c r="C134" s="163"/>
      <c r="D134" s="163"/>
      <c r="E134" s="163"/>
      <c r="F134" s="163"/>
      <c r="G134" s="163"/>
      <c r="H134" s="163"/>
      <c r="I134" s="163"/>
      <c r="J134" s="163"/>
      <c r="K134" s="164"/>
      <c r="L134" s="164"/>
      <c r="M134" s="165"/>
      <c r="N134" s="113"/>
      <c r="O134" s="113"/>
      <c r="P134" s="113"/>
      <c r="Q134" s="113"/>
      <c r="R134" s="113"/>
      <c r="S134" s="113"/>
      <c r="T134" s="113"/>
      <c r="U134" s="114"/>
    </row>
    <row r="135" spans="1:21" hidden="1" x14ac:dyDescent="0.3">
      <c r="A135" s="76" t="s">
        <v>83</v>
      </c>
      <c r="B135" s="162"/>
      <c r="C135" s="163"/>
      <c r="D135" s="163"/>
      <c r="E135" s="163"/>
      <c r="F135" s="163"/>
      <c r="G135" s="163"/>
      <c r="H135" s="163"/>
      <c r="I135" s="163"/>
      <c r="J135" s="163"/>
      <c r="K135" s="164"/>
      <c r="L135" s="164"/>
      <c r="M135" s="165"/>
      <c r="N135" s="113"/>
      <c r="O135" s="113"/>
      <c r="P135" s="113"/>
      <c r="Q135" s="113"/>
      <c r="R135" s="113"/>
      <c r="S135" s="113"/>
      <c r="T135" s="113"/>
      <c r="U135" s="114"/>
    </row>
    <row r="136" spans="1:21" hidden="1" x14ac:dyDescent="0.3">
      <c r="A136" s="76" t="s">
        <v>84</v>
      </c>
      <c r="B136" s="162"/>
      <c r="C136" s="163"/>
      <c r="D136" s="163"/>
      <c r="E136" s="163"/>
      <c r="F136" s="163"/>
      <c r="G136" s="163"/>
      <c r="H136" s="163"/>
      <c r="I136" s="163"/>
      <c r="J136" s="163"/>
      <c r="K136" s="164"/>
      <c r="L136" s="164"/>
      <c r="M136" s="165"/>
      <c r="N136" s="113"/>
      <c r="O136" s="113"/>
      <c r="P136" s="113"/>
      <c r="Q136" s="113"/>
      <c r="R136" s="113"/>
      <c r="S136" s="113"/>
      <c r="T136" s="113"/>
      <c r="U136" s="114"/>
    </row>
    <row r="137" spans="1:21" hidden="1" x14ac:dyDescent="0.3">
      <c r="A137" s="76" t="s">
        <v>85</v>
      </c>
      <c r="B137" s="162"/>
      <c r="C137" s="163"/>
      <c r="D137" s="163"/>
      <c r="E137" s="163"/>
      <c r="F137" s="163"/>
      <c r="G137" s="163"/>
      <c r="H137" s="163"/>
      <c r="I137" s="163"/>
      <c r="J137" s="163"/>
      <c r="K137" s="164"/>
      <c r="L137" s="164"/>
      <c r="M137" s="165"/>
      <c r="N137" s="113"/>
      <c r="O137" s="113"/>
      <c r="P137" s="113"/>
      <c r="Q137" s="113"/>
      <c r="R137" s="113"/>
      <c r="S137" s="113"/>
      <c r="T137" s="113"/>
      <c r="U137" s="114"/>
    </row>
    <row r="138" spans="1:21" hidden="1" x14ac:dyDescent="0.3">
      <c r="A138" s="76" t="s">
        <v>86</v>
      </c>
      <c r="B138" s="162"/>
      <c r="C138" s="163"/>
      <c r="D138" s="163"/>
      <c r="E138" s="163"/>
      <c r="F138" s="163"/>
      <c r="G138" s="163"/>
      <c r="H138" s="163"/>
      <c r="I138" s="163"/>
      <c r="J138" s="163"/>
      <c r="K138" s="164"/>
      <c r="L138" s="164"/>
      <c r="M138" s="165"/>
      <c r="N138" s="113"/>
      <c r="O138" s="113"/>
      <c r="P138" s="113"/>
      <c r="Q138" s="113"/>
      <c r="R138" s="113"/>
      <c r="S138" s="113"/>
      <c r="T138" s="113"/>
      <c r="U138" s="114"/>
    </row>
    <row r="139" spans="1:21" hidden="1" x14ac:dyDescent="0.3">
      <c r="A139" s="76" t="s">
        <v>87</v>
      </c>
      <c r="B139" s="162"/>
      <c r="C139" s="163"/>
      <c r="D139" s="163"/>
      <c r="E139" s="163"/>
      <c r="F139" s="163"/>
      <c r="G139" s="163"/>
      <c r="H139" s="163"/>
      <c r="I139" s="163"/>
      <c r="J139" s="163"/>
      <c r="K139" s="164"/>
      <c r="L139" s="164"/>
      <c r="M139" s="165"/>
      <c r="N139" s="113"/>
      <c r="O139" s="113"/>
      <c r="P139" s="113"/>
      <c r="Q139" s="113"/>
      <c r="R139" s="113"/>
      <c r="S139" s="113"/>
      <c r="T139" s="113"/>
      <c r="U139" s="114"/>
    </row>
    <row r="140" spans="1:21" hidden="1" x14ac:dyDescent="0.3">
      <c r="A140" s="76" t="s">
        <v>88</v>
      </c>
      <c r="B140" s="162"/>
      <c r="C140" s="163"/>
      <c r="D140" s="163"/>
      <c r="E140" s="163"/>
      <c r="F140" s="163"/>
      <c r="G140" s="163"/>
      <c r="H140" s="163"/>
      <c r="I140" s="163"/>
      <c r="J140" s="163"/>
      <c r="K140" s="164"/>
      <c r="L140" s="164"/>
      <c r="M140" s="165"/>
      <c r="N140" s="113"/>
      <c r="O140" s="113"/>
      <c r="P140" s="113"/>
      <c r="Q140" s="113"/>
      <c r="R140" s="113"/>
      <c r="S140" s="113"/>
      <c r="T140" s="113"/>
      <c r="U140" s="114"/>
    </row>
    <row r="141" spans="1:21" hidden="1" x14ac:dyDescent="0.3">
      <c r="A141" s="76" t="s">
        <v>89</v>
      </c>
      <c r="B141" s="162"/>
      <c r="C141" s="163"/>
      <c r="D141" s="163"/>
      <c r="E141" s="163"/>
      <c r="F141" s="163"/>
      <c r="G141" s="163"/>
      <c r="H141" s="163"/>
      <c r="I141" s="163"/>
      <c r="J141" s="163"/>
      <c r="K141" s="164"/>
      <c r="L141" s="164"/>
      <c r="M141" s="165"/>
      <c r="N141" s="113"/>
      <c r="O141" s="113"/>
      <c r="P141" s="113"/>
      <c r="Q141" s="113"/>
      <c r="R141" s="113"/>
      <c r="S141" s="113"/>
      <c r="T141" s="113"/>
      <c r="U141" s="114"/>
    </row>
    <row r="142" spans="1:21" hidden="1" x14ac:dyDescent="0.3">
      <c r="A142" s="76" t="s">
        <v>96</v>
      </c>
      <c r="B142" s="162"/>
      <c r="C142" s="163"/>
      <c r="D142" s="163"/>
      <c r="E142" s="163"/>
      <c r="F142" s="163"/>
      <c r="G142" s="163"/>
      <c r="H142" s="163"/>
      <c r="I142" s="163"/>
      <c r="J142" s="163"/>
      <c r="K142" s="164"/>
      <c r="L142" s="164"/>
      <c r="M142" s="165"/>
      <c r="N142" s="113"/>
      <c r="O142" s="113"/>
      <c r="P142" s="113"/>
      <c r="Q142" s="113"/>
      <c r="R142" s="113"/>
      <c r="S142" s="113"/>
      <c r="T142" s="113"/>
      <c r="U142" s="114"/>
    </row>
    <row r="143" spans="1:21" hidden="1" x14ac:dyDescent="0.3">
      <c r="A143" s="76" t="s">
        <v>97</v>
      </c>
      <c r="B143" s="162"/>
      <c r="C143" s="163"/>
      <c r="D143" s="163"/>
      <c r="E143" s="163"/>
      <c r="F143" s="163"/>
      <c r="G143" s="163"/>
      <c r="H143" s="163"/>
      <c r="I143" s="163"/>
      <c r="J143" s="163"/>
      <c r="K143" s="164"/>
      <c r="L143" s="164"/>
      <c r="M143" s="165"/>
      <c r="N143" s="113"/>
      <c r="O143" s="113"/>
      <c r="P143" s="113"/>
      <c r="Q143" s="113"/>
      <c r="R143" s="113"/>
      <c r="S143" s="113"/>
      <c r="T143" s="113"/>
      <c r="U143" s="114"/>
    </row>
    <row r="144" spans="1:21" hidden="1" x14ac:dyDescent="0.3">
      <c r="A144" s="80" t="s">
        <v>98</v>
      </c>
      <c r="B144" s="162"/>
      <c r="C144" s="163"/>
      <c r="D144" s="163"/>
      <c r="E144" s="163"/>
      <c r="F144" s="163"/>
      <c r="G144" s="163"/>
      <c r="H144" s="163"/>
      <c r="I144" s="163"/>
      <c r="J144" s="163"/>
      <c r="K144" s="164"/>
      <c r="L144" s="164"/>
      <c r="M144" s="165"/>
      <c r="N144" s="113"/>
      <c r="O144" s="113"/>
      <c r="P144" s="113"/>
      <c r="Q144" s="113"/>
      <c r="R144" s="113"/>
      <c r="S144" s="113"/>
      <c r="T144" s="113"/>
      <c r="U144" s="114"/>
    </row>
    <row r="145" spans="1:21" hidden="1" x14ac:dyDescent="0.3">
      <c r="A145" s="76" t="s">
        <v>99</v>
      </c>
      <c r="B145" s="162"/>
      <c r="C145" s="163"/>
      <c r="D145" s="163"/>
      <c r="E145" s="163"/>
      <c r="F145" s="163"/>
      <c r="G145" s="163"/>
      <c r="H145" s="163"/>
      <c r="I145" s="163"/>
      <c r="J145" s="163"/>
      <c r="K145" s="164"/>
      <c r="L145" s="164"/>
      <c r="M145" s="165"/>
      <c r="N145" s="113"/>
      <c r="O145" s="113"/>
      <c r="P145" s="113"/>
      <c r="Q145" s="113"/>
      <c r="R145" s="113"/>
      <c r="S145" s="113"/>
      <c r="T145" s="113"/>
      <c r="U145" s="114"/>
    </row>
    <row r="146" spans="1:21" hidden="1" x14ac:dyDescent="0.3">
      <c r="A146" s="76" t="s">
        <v>100</v>
      </c>
      <c r="B146" s="162"/>
      <c r="C146" s="163"/>
      <c r="D146" s="163"/>
      <c r="E146" s="163"/>
      <c r="F146" s="163"/>
      <c r="G146" s="163"/>
      <c r="H146" s="163"/>
      <c r="I146" s="163"/>
      <c r="J146" s="163"/>
      <c r="K146" s="164"/>
      <c r="L146" s="164"/>
      <c r="M146" s="165"/>
      <c r="N146" s="113"/>
      <c r="O146" s="113"/>
      <c r="P146" s="113"/>
      <c r="Q146" s="113"/>
      <c r="R146" s="113"/>
      <c r="S146" s="113"/>
      <c r="T146" s="113"/>
      <c r="U146" s="114"/>
    </row>
    <row r="147" spans="1:21" hidden="1" x14ac:dyDescent="0.3">
      <c r="A147" s="76" t="s">
        <v>101</v>
      </c>
      <c r="B147" s="162"/>
      <c r="C147" s="163"/>
      <c r="D147" s="163"/>
      <c r="E147" s="163"/>
      <c r="F147" s="163"/>
      <c r="G147" s="163"/>
      <c r="H147" s="163"/>
      <c r="I147" s="163"/>
      <c r="J147" s="163"/>
      <c r="K147" s="164"/>
      <c r="L147" s="164"/>
      <c r="M147" s="165"/>
      <c r="N147" s="113"/>
      <c r="O147" s="113"/>
      <c r="P147" s="113"/>
      <c r="Q147" s="113"/>
      <c r="R147" s="113"/>
      <c r="S147" s="113"/>
      <c r="T147" s="113"/>
      <c r="U147" s="114"/>
    </row>
    <row r="148" spans="1:21" hidden="1" x14ac:dyDescent="0.3">
      <c r="A148" s="76" t="s">
        <v>102</v>
      </c>
      <c r="B148" s="162"/>
      <c r="C148" s="163"/>
      <c r="D148" s="163"/>
      <c r="E148" s="163"/>
      <c r="F148" s="163"/>
      <c r="G148" s="163"/>
      <c r="H148" s="163"/>
      <c r="I148" s="163"/>
      <c r="J148" s="163"/>
      <c r="K148" s="164"/>
      <c r="L148" s="164"/>
      <c r="M148" s="165"/>
      <c r="N148" s="113"/>
      <c r="O148" s="113"/>
      <c r="P148" s="113"/>
      <c r="Q148" s="113"/>
      <c r="R148" s="113"/>
      <c r="S148" s="113"/>
      <c r="T148" s="113"/>
      <c r="U148" s="114"/>
    </row>
    <row r="149" spans="1:21" hidden="1" x14ac:dyDescent="0.3">
      <c r="A149" s="76" t="s">
        <v>103</v>
      </c>
      <c r="B149" s="162"/>
      <c r="C149" s="163"/>
      <c r="D149" s="163"/>
      <c r="E149" s="163"/>
      <c r="F149" s="163"/>
      <c r="G149" s="163"/>
      <c r="H149" s="163"/>
      <c r="I149" s="163"/>
      <c r="J149" s="163"/>
      <c r="K149" s="164"/>
      <c r="L149" s="164"/>
      <c r="M149" s="165"/>
      <c r="N149" s="113"/>
      <c r="O149" s="113"/>
      <c r="P149" s="113"/>
      <c r="Q149" s="113"/>
      <c r="R149" s="113"/>
      <c r="S149" s="113"/>
      <c r="T149" s="113"/>
      <c r="U149" s="114"/>
    </row>
    <row r="150" spans="1:21" hidden="1" x14ac:dyDescent="0.3">
      <c r="A150" s="76" t="s">
        <v>104</v>
      </c>
      <c r="B150" s="162"/>
      <c r="C150" s="163"/>
      <c r="D150" s="163"/>
      <c r="E150" s="163"/>
      <c r="F150" s="163"/>
      <c r="G150" s="163"/>
      <c r="H150" s="163"/>
      <c r="I150" s="163"/>
      <c r="J150" s="163"/>
      <c r="K150" s="164"/>
      <c r="L150" s="164"/>
      <c r="M150" s="165"/>
      <c r="N150" s="113"/>
      <c r="O150" s="113"/>
      <c r="P150" s="113"/>
      <c r="Q150" s="113"/>
      <c r="R150" s="113"/>
      <c r="S150" s="113"/>
      <c r="T150" s="113"/>
      <c r="U150" s="114"/>
    </row>
    <row r="151" spans="1:21" hidden="1" x14ac:dyDescent="0.3">
      <c r="A151" s="80" t="s">
        <v>105</v>
      </c>
      <c r="B151" s="162"/>
      <c r="C151" s="163"/>
      <c r="D151" s="163"/>
      <c r="E151" s="163"/>
      <c r="F151" s="163"/>
      <c r="G151" s="163"/>
      <c r="H151" s="163"/>
      <c r="I151" s="163"/>
      <c r="J151" s="163"/>
      <c r="K151" s="164"/>
      <c r="L151" s="164"/>
      <c r="M151" s="165"/>
      <c r="N151" s="113"/>
      <c r="O151" s="113"/>
      <c r="P151" s="113"/>
      <c r="Q151" s="113"/>
      <c r="R151" s="113"/>
      <c r="S151" s="113"/>
      <c r="T151" s="113"/>
      <c r="U151" s="114"/>
    </row>
    <row r="152" spans="1:21" hidden="1" x14ac:dyDescent="0.3">
      <c r="A152" s="80" t="s">
        <v>109</v>
      </c>
      <c r="B152" s="162"/>
      <c r="C152" s="163"/>
      <c r="D152" s="163"/>
      <c r="E152" s="163"/>
      <c r="F152" s="163"/>
      <c r="G152" s="163"/>
      <c r="H152" s="163"/>
      <c r="I152" s="163"/>
      <c r="J152" s="163"/>
      <c r="K152" s="164"/>
      <c r="L152" s="164"/>
      <c r="M152" s="165"/>
      <c r="N152" s="113"/>
      <c r="O152" s="113"/>
      <c r="P152" s="113"/>
      <c r="Q152" s="113"/>
      <c r="R152" s="113"/>
      <c r="S152" s="113"/>
      <c r="T152" s="113"/>
      <c r="U152" s="114"/>
    </row>
    <row r="153" spans="1:21" hidden="1" x14ac:dyDescent="0.3">
      <c r="A153" s="80" t="s">
        <v>110</v>
      </c>
      <c r="B153" s="162"/>
      <c r="C153" s="163"/>
      <c r="D153" s="163"/>
      <c r="E153" s="163"/>
      <c r="F153" s="163"/>
      <c r="G153" s="163"/>
      <c r="H153" s="163"/>
      <c r="I153" s="163"/>
      <c r="J153" s="163"/>
      <c r="K153" s="164"/>
      <c r="L153" s="164"/>
      <c r="M153" s="165"/>
      <c r="N153" s="113"/>
      <c r="O153" s="113"/>
      <c r="P153" s="113"/>
      <c r="Q153" s="113"/>
      <c r="R153" s="113"/>
      <c r="S153" s="113"/>
      <c r="T153" s="113"/>
      <c r="U153" s="114"/>
    </row>
    <row r="154" spans="1:21" hidden="1" x14ac:dyDescent="0.3">
      <c r="A154" s="80" t="s">
        <v>111</v>
      </c>
      <c r="B154" s="162"/>
      <c r="C154" s="163"/>
      <c r="D154" s="163"/>
      <c r="E154" s="163"/>
      <c r="F154" s="163"/>
      <c r="G154" s="163"/>
      <c r="H154" s="163"/>
      <c r="I154" s="163"/>
      <c r="J154" s="163"/>
      <c r="K154" s="164"/>
      <c r="L154" s="164"/>
      <c r="M154" s="165"/>
      <c r="N154" s="113"/>
      <c r="O154" s="113"/>
      <c r="P154" s="113"/>
      <c r="Q154" s="113"/>
      <c r="R154" s="113"/>
      <c r="S154" s="113"/>
      <c r="T154" s="113"/>
      <c r="U154" s="114"/>
    </row>
    <row r="155" spans="1:21" hidden="1" x14ac:dyDescent="0.3">
      <c r="A155" s="76" t="s">
        <v>112</v>
      </c>
      <c r="B155" s="162"/>
      <c r="C155" s="163"/>
      <c r="D155" s="163"/>
      <c r="E155" s="163"/>
      <c r="F155" s="163"/>
      <c r="G155" s="163"/>
      <c r="H155" s="163"/>
      <c r="I155" s="163"/>
      <c r="J155" s="163"/>
      <c r="K155" s="164"/>
      <c r="L155" s="164"/>
      <c r="M155" s="165"/>
      <c r="N155" s="113"/>
      <c r="O155" s="113"/>
      <c r="P155" s="113"/>
      <c r="Q155" s="113"/>
      <c r="R155" s="113"/>
      <c r="S155" s="113"/>
      <c r="T155" s="113"/>
      <c r="U155" s="114"/>
    </row>
    <row r="156" spans="1:21" hidden="1" x14ac:dyDescent="0.3">
      <c r="A156" s="76" t="s">
        <v>114</v>
      </c>
      <c r="B156" s="162"/>
      <c r="C156" s="163"/>
      <c r="D156" s="163"/>
      <c r="E156" s="163"/>
      <c r="F156" s="163"/>
      <c r="G156" s="163"/>
      <c r="H156" s="163"/>
      <c r="I156" s="163"/>
      <c r="J156" s="163"/>
      <c r="K156" s="164"/>
      <c r="L156" s="164"/>
      <c r="M156" s="165"/>
      <c r="N156" s="113"/>
      <c r="O156" s="113"/>
      <c r="P156" s="113"/>
      <c r="Q156" s="113"/>
      <c r="R156" s="113"/>
      <c r="S156" s="113"/>
      <c r="T156" s="113"/>
      <c r="U156" s="114"/>
    </row>
    <row r="157" spans="1:21" hidden="1" x14ac:dyDescent="0.3">
      <c r="A157" s="76" t="s">
        <v>114</v>
      </c>
      <c r="B157" s="162"/>
      <c r="C157" s="163"/>
      <c r="D157" s="163"/>
      <c r="E157" s="163"/>
      <c r="F157" s="163"/>
      <c r="G157" s="163"/>
      <c r="H157" s="163"/>
      <c r="I157" s="163"/>
      <c r="J157" s="163"/>
      <c r="K157" s="164"/>
      <c r="L157" s="164"/>
      <c r="M157" s="165"/>
      <c r="N157" s="113"/>
      <c r="O157" s="113"/>
      <c r="P157" s="113"/>
      <c r="Q157" s="113"/>
      <c r="R157" s="113"/>
      <c r="S157" s="113"/>
      <c r="T157" s="113"/>
      <c r="U157" s="114"/>
    </row>
    <row r="158" spans="1:21" hidden="1" x14ac:dyDescent="0.3">
      <c r="A158" s="76" t="s">
        <v>115</v>
      </c>
      <c r="B158" s="162"/>
      <c r="C158" s="163"/>
      <c r="D158" s="163"/>
      <c r="E158" s="163"/>
      <c r="F158" s="163"/>
      <c r="G158" s="163"/>
      <c r="H158" s="163"/>
      <c r="I158" s="163"/>
      <c r="J158" s="163"/>
      <c r="K158" s="164"/>
      <c r="L158" s="164"/>
      <c r="M158" s="165"/>
      <c r="N158" s="113"/>
      <c r="O158" s="113"/>
      <c r="P158" s="113"/>
      <c r="Q158" s="113"/>
      <c r="R158" s="113"/>
      <c r="S158" s="113"/>
      <c r="T158" s="113"/>
      <c r="U158" s="114"/>
    </row>
    <row r="159" spans="1:21" hidden="1" x14ac:dyDescent="0.3">
      <c r="A159" s="76" t="s">
        <v>116</v>
      </c>
      <c r="B159" s="162"/>
      <c r="C159" s="163"/>
      <c r="D159" s="163"/>
      <c r="E159" s="163"/>
      <c r="F159" s="163"/>
      <c r="G159" s="163"/>
      <c r="H159" s="163"/>
      <c r="I159" s="163"/>
      <c r="J159" s="163"/>
      <c r="K159" s="164"/>
      <c r="L159" s="164"/>
      <c r="M159" s="165"/>
      <c r="N159" s="113"/>
      <c r="O159" s="113"/>
      <c r="P159" s="113"/>
      <c r="Q159" s="113"/>
      <c r="R159" s="113"/>
      <c r="S159" s="113"/>
      <c r="T159" s="113"/>
      <c r="U159" s="114"/>
    </row>
    <row r="160" spans="1:21" hidden="1" x14ac:dyDescent="0.3">
      <c r="A160" s="76" t="s">
        <v>117</v>
      </c>
      <c r="B160" s="162"/>
      <c r="C160" s="163"/>
      <c r="D160" s="163"/>
      <c r="E160" s="163"/>
      <c r="F160" s="163"/>
      <c r="G160" s="163"/>
      <c r="H160" s="163"/>
      <c r="I160" s="163"/>
      <c r="J160" s="163"/>
      <c r="K160" s="164"/>
      <c r="L160" s="164"/>
      <c r="M160" s="165"/>
      <c r="N160" s="113"/>
      <c r="O160" s="113"/>
      <c r="P160" s="113"/>
      <c r="Q160" s="113"/>
      <c r="R160" s="113"/>
      <c r="S160" s="113"/>
      <c r="T160" s="113"/>
      <c r="U160" s="114"/>
    </row>
    <row r="161" spans="1:21" hidden="1" x14ac:dyDescent="0.3">
      <c r="A161" s="80" t="s">
        <v>118</v>
      </c>
      <c r="B161" s="162"/>
      <c r="C161" s="163"/>
      <c r="D161" s="163"/>
      <c r="E161" s="163"/>
      <c r="F161" s="163"/>
      <c r="G161" s="163"/>
      <c r="H161" s="163"/>
      <c r="I161" s="163"/>
      <c r="J161" s="163"/>
      <c r="K161" s="164"/>
      <c r="L161" s="164"/>
      <c r="M161" s="165"/>
      <c r="N161" s="113"/>
      <c r="O161" s="113"/>
      <c r="P161" s="113"/>
      <c r="Q161" s="113"/>
      <c r="R161" s="113"/>
      <c r="S161" s="113"/>
      <c r="T161" s="113"/>
      <c r="U161" s="114"/>
    </row>
    <row r="162" spans="1:21" x14ac:dyDescent="0.3">
      <c r="A162" s="31"/>
      <c r="B162" s="32"/>
      <c r="C162" s="32"/>
      <c r="D162" s="32"/>
      <c r="E162" s="32"/>
      <c r="F162" s="32"/>
      <c r="G162" s="32"/>
      <c r="H162" s="32"/>
      <c r="I162" s="32"/>
      <c r="J162" s="32"/>
      <c r="N162" s="113"/>
      <c r="O162" s="113"/>
      <c r="P162" s="113"/>
      <c r="Q162" s="113"/>
      <c r="R162" s="113"/>
      <c r="S162" s="113"/>
      <c r="T162" s="113"/>
      <c r="U162" s="114"/>
    </row>
    <row r="163" spans="1:21" ht="15" thickBot="1" x14ac:dyDescent="0.35">
      <c r="A163" s="62"/>
      <c r="B163" s="64" t="s">
        <v>23</v>
      </c>
      <c r="C163" s="63"/>
      <c r="D163" s="63"/>
      <c r="E163" s="63"/>
      <c r="F163" s="63"/>
      <c r="G163" s="63"/>
      <c r="H163" s="63"/>
      <c r="I163" s="63"/>
      <c r="J163" s="63"/>
      <c r="K163" s="61"/>
      <c r="L163" s="61"/>
      <c r="M163" s="61"/>
      <c r="N163" s="113"/>
      <c r="O163" s="113"/>
      <c r="P163" s="113"/>
      <c r="Q163" s="113"/>
      <c r="R163" s="113"/>
      <c r="S163" s="113"/>
      <c r="T163" s="113"/>
      <c r="U163" s="114"/>
    </row>
    <row r="164" spans="1:21" ht="15" thickTop="1" x14ac:dyDescent="0.3">
      <c r="A164" s="31"/>
      <c r="B164" s="32"/>
      <c r="C164" s="32"/>
      <c r="D164" s="32"/>
      <c r="E164" s="32"/>
      <c r="F164" s="32"/>
      <c r="G164" s="32"/>
      <c r="H164" s="32"/>
      <c r="I164" s="32"/>
      <c r="J164" s="32"/>
      <c r="N164" s="113"/>
      <c r="O164" s="113"/>
      <c r="P164" s="113"/>
      <c r="Q164" s="113"/>
      <c r="R164" s="113"/>
      <c r="S164" s="113"/>
      <c r="T164" s="113"/>
      <c r="U164" s="114"/>
    </row>
    <row r="165" spans="1:21" x14ac:dyDescent="0.3">
      <c r="A165" s="31"/>
      <c r="B165" s="160" t="s">
        <v>140</v>
      </c>
      <c r="C165" s="161"/>
      <c r="D165" s="161"/>
      <c r="E165" s="161"/>
      <c r="F165" s="161"/>
      <c r="G165" s="142">
        <f>P90</f>
        <v>0</v>
      </c>
      <c r="H165" s="32"/>
      <c r="I165" s="32"/>
      <c r="J165" s="32"/>
      <c r="N165" s="113"/>
      <c r="O165" s="113"/>
      <c r="P165" s="113"/>
      <c r="Q165" s="113"/>
      <c r="R165" s="113"/>
      <c r="S165" s="113"/>
      <c r="T165" s="113"/>
      <c r="U165" s="114"/>
    </row>
    <row r="166" spans="1:21" x14ac:dyDescent="0.3">
      <c r="A166" s="31"/>
      <c r="B166" s="160" t="s">
        <v>141</v>
      </c>
      <c r="C166" s="161"/>
      <c r="D166" s="161"/>
      <c r="E166" s="161"/>
      <c r="F166" s="161"/>
      <c r="G166" s="142">
        <f>R90</f>
        <v>0</v>
      </c>
      <c r="H166" s="32"/>
      <c r="I166" s="32"/>
      <c r="J166" s="32"/>
      <c r="N166" s="113"/>
      <c r="O166" s="113"/>
      <c r="P166" s="113"/>
      <c r="Q166" s="113"/>
      <c r="R166" s="113"/>
      <c r="S166" s="113"/>
      <c r="T166" s="113"/>
      <c r="U166" s="114"/>
    </row>
    <row r="167" spans="1:21" x14ac:dyDescent="0.3">
      <c r="A167" s="31"/>
      <c r="G167" s="66"/>
      <c r="H167" s="32"/>
      <c r="I167" s="32"/>
      <c r="J167" s="32"/>
      <c r="N167" s="113"/>
      <c r="O167" s="113"/>
      <c r="P167" s="113"/>
      <c r="Q167" s="113"/>
      <c r="R167" s="113"/>
      <c r="S167" s="113"/>
      <c r="T167" s="113"/>
      <c r="U167" s="114"/>
    </row>
    <row r="168" spans="1:21" x14ac:dyDescent="0.3">
      <c r="A168" s="7"/>
      <c r="B168" s="7"/>
      <c r="C168" s="7"/>
      <c r="D168" s="7"/>
      <c r="E168" s="7"/>
      <c r="F168" s="7"/>
      <c r="G168" s="7"/>
      <c r="H168" s="7"/>
      <c r="I168" s="7"/>
      <c r="J168" s="7"/>
      <c r="K168" s="15" t="s">
        <v>29</v>
      </c>
      <c r="L168" s="15" t="s">
        <v>30</v>
      </c>
      <c r="M168" s="16" t="s">
        <v>9</v>
      </c>
      <c r="N168" s="113"/>
      <c r="O168" s="113"/>
      <c r="P168" s="113"/>
      <c r="Q168" s="113"/>
      <c r="R168" s="113"/>
      <c r="S168" s="113"/>
      <c r="T168" s="113"/>
      <c r="U168" s="114"/>
    </row>
    <row r="169" spans="1:21" x14ac:dyDescent="0.3">
      <c r="A169" s="18"/>
      <c r="B169" s="176" t="s">
        <v>43</v>
      </c>
      <c r="C169" s="176"/>
      <c r="D169" s="176"/>
      <c r="E169" s="176"/>
      <c r="F169" s="176"/>
      <c r="G169" s="176"/>
      <c r="H169" s="176"/>
      <c r="I169" s="176"/>
      <c r="J169" s="177"/>
      <c r="K169" s="37">
        <f>ROUND($G$165*K89,0)</f>
        <v>0</v>
      </c>
      <c r="L169" s="37">
        <f>ROUND($G$166*L89,0)</f>
        <v>0</v>
      </c>
      <c r="M169" s="37">
        <f>K169+L169</f>
        <v>0</v>
      </c>
      <c r="N169" s="113"/>
      <c r="O169" s="113"/>
      <c r="P169" s="113"/>
      <c r="Q169" s="113"/>
      <c r="R169" s="113"/>
      <c r="S169" s="113"/>
      <c r="T169" s="113"/>
      <c r="U169" s="114"/>
    </row>
    <row r="170" spans="1:21" x14ac:dyDescent="0.3">
      <c r="A170" s="1"/>
      <c r="B170" s="1"/>
      <c r="C170" s="1"/>
      <c r="D170" s="21"/>
      <c r="E170" s="1"/>
      <c r="F170" s="1"/>
      <c r="G170" s="1"/>
      <c r="H170" s="1"/>
      <c r="I170" s="1"/>
      <c r="J170" s="1"/>
      <c r="K170" s="20"/>
      <c r="N170" s="113"/>
      <c r="O170" s="113"/>
      <c r="P170" s="113"/>
      <c r="Q170" s="113"/>
      <c r="R170" s="113"/>
      <c r="S170" s="113"/>
      <c r="T170" s="113"/>
      <c r="U170" s="114"/>
    </row>
    <row r="171" spans="1:21" ht="15" thickBot="1" x14ac:dyDescent="0.35">
      <c r="A171" s="62"/>
      <c r="B171" s="64" t="s">
        <v>126</v>
      </c>
      <c r="C171" s="63"/>
      <c r="D171" s="63"/>
      <c r="E171" s="63"/>
      <c r="F171" s="63"/>
      <c r="G171" s="63"/>
      <c r="H171" s="63"/>
      <c r="I171" s="63"/>
      <c r="J171" s="63"/>
      <c r="K171" s="61"/>
      <c r="L171" s="61"/>
      <c r="M171" s="61"/>
      <c r="N171" s="113"/>
      <c r="O171" s="113"/>
      <c r="P171" s="113"/>
      <c r="Q171" s="113"/>
      <c r="R171" s="113"/>
      <c r="S171" s="113"/>
      <c r="T171" s="113"/>
      <c r="U171" s="114"/>
    </row>
    <row r="172" spans="1:21" ht="15" thickTop="1" x14ac:dyDescent="0.3">
      <c r="A172" s="1"/>
      <c r="B172" s="1"/>
      <c r="C172" s="1"/>
      <c r="D172" s="21"/>
      <c r="E172" s="1"/>
      <c r="F172" s="1"/>
      <c r="G172" s="1"/>
      <c r="H172" s="1"/>
      <c r="I172" s="1"/>
      <c r="J172" s="1"/>
      <c r="K172" s="20"/>
      <c r="N172" s="113"/>
      <c r="O172" s="113"/>
      <c r="P172" s="113"/>
      <c r="Q172" s="113"/>
      <c r="R172" s="113"/>
      <c r="S172" s="113"/>
      <c r="T172" s="113"/>
      <c r="U172" s="114"/>
    </row>
    <row r="173" spans="1:21" x14ac:dyDescent="0.3">
      <c r="A173" s="1"/>
      <c r="B173" s="160" t="s">
        <v>32</v>
      </c>
      <c r="C173" s="161"/>
      <c r="D173" s="161"/>
      <c r="E173" s="161"/>
      <c r="F173" s="161"/>
      <c r="G173" s="161"/>
      <c r="H173" s="38">
        <f>G14</f>
        <v>0</v>
      </c>
      <c r="I173" s="38"/>
      <c r="J173" s="1"/>
      <c r="K173" s="20"/>
      <c r="N173" s="113"/>
      <c r="O173" s="113"/>
      <c r="P173" s="113"/>
      <c r="Q173" s="113"/>
      <c r="R173" s="113"/>
      <c r="S173" s="113"/>
      <c r="T173" s="113"/>
      <c r="U173" s="114"/>
    </row>
    <row r="174" spans="1:21" x14ac:dyDescent="0.3">
      <c r="A174" s="1"/>
      <c r="B174" s="1"/>
      <c r="C174" s="1"/>
      <c r="D174" s="21"/>
      <c r="E174" s="1"/>
      <c r="F174" s="1"/>
      <c r="G174" s="1"/>
      <c r="H174" s="1"/>
      <c r="I174" s="1"/>
      <c r="J174" s="1"/>
      <c r="K174" s="20"/>
      <c r="N174" s="113"/>
      <c r="O174" s="113"/>
      <c r="P174" s="113"/>
      <c r="Q174" s="113"/>
      <c r="R174" s="113"/>
      <c r="S174" s="113"/>
      <c r="T174" s="113"/>
      <c r="U174" s="114"/>
    </row>
    <row r="175" spans="1:21" x14ac:dyDescent="0.3">
      <c r="A175" s="1"/>
      <c r="B175" s="19" t="s">
        <v>33</v>
      </c>
      <c r="C175" s="1"/>
      <c r="D175" s="21"/>
      <c r="E175" s="1"/>
      <c r="F175" s="1"/>
      <c r="G175" s="1"/>
      <c r="H175" s="1"/>
      <c r="I175" s="1"/>
      <c r="J175" s="1"/>
      <c r="K175" s="20"/>
      <c r="N175" s="113"/>
      <c r="O175" s="113"/>
      <c r="P175" s="113"/>
      <c r="Q175" s="113"/>
      <c r="R175" s="113"/>
      <c r="S175" s="113"/>
      <c r="T175" s="113"/>
      <c r="U175" s="114"/>
    </row>
    <row r="176" spans="1:21" ht="39.6" x14ac:dyDescent="0.3">
      <c r="B176" s="166" t="s">
        <v>34</v>
      </c>
      <c r="C176" s="186"/>
      <c r="D176" s="186"/>
      <c r="E176" s="186"/>
      <c r="F176" s="186"/>
      <c r="G176" s="186"/>
      <c r="H176" s="187"/>
      <c r="I176" s="15" t="s">
        <v>35</v>
      </c>
      <c r="J176" s="15" t="s">
        <v>120</v>
      </c>
      <c r="K176" s="15" t="s">
        <v>29</v>
      </c>
      <c r="L176" s="15" t="s">
        <v>30</v>
      </c>
      <c r="M176" s="16" t="s">
        <v>9</v>
      </c>
      <c r="N176" s="113"/>
      <c r="O176" s="113"/>
      <c r="P176" s="113"/>
      <c r="Q176" s="113"/>
      <c r="R176" s="113"/>
      <c r="S176" s="113"/>
      <c r="T176" s="113"/>
      <c r="U176" s="114"/>
    </row>
    <row r="177" spans="1:21" x14ac:dyDescent="0.3">
      <c r="A177" s="76" t="s">
        <v>10</v>
      </c>
      <c r="B177" s="154"/>
      <c r="C177" s="155"/>
      <c r="D177" s="155"/>
      <c r="E177" s="155"/>
      <c r="F177" s="155"/>
      <c r="G177" s="155"/>
      <c r="H177" s="156"/>
      <c r="I177" s="77">
        <v>0</v>
      </c>
      <c r="J177" s="105">
        <v>0</v>
      </c>
      <c r="K177" s="11">
        <f>ROUND(I177*J177,0)</f>
        <v>0</v>
      </c>
      <c r="L177" s="11">
        <f>ROUND(I177-K177,0)</f>
        <v>0</v>
      </c>
      <c r="M177" s="11">
        <f>K177+L177</f>
        <v>0</v>
      </c>
      <c r="N177" s="113"/>
      <c r="O177" s="113"/>
      <c r="P177" s="113"/>
      <c r="Q177" s="113"/>
      <c r="R177" s="113"/>
      <c r="S177" s="113"/>
      <c r="T177" s="113"/>
      <c r="U177" s="114"/>
    </row>
    <row r="178" spans="1:21" x14ac:dyDescent="0.3">
      <c r="A178" s="76" t="s">
        <v>11</v>
      </c>
      <c r="B178" s="154"/>
      <c r="C178" s="155"/>
      <c r="D178" s="155"/>
      <c r="E178" s="155"/>
      <c r="F178" s="155"/>
      <c r="G178" s="155"/>
      <c r="H178" s="156"/>
      <c r="I178" s="77">
        <v>0</v>
      </c>
      <c r="J178" s="105">
        <v>0</v>
      </c>
      <c r="K178" s="11">
        <f t="shared" ref="K178:K188" si="10">ROUND(I178*J178,0)</f>
        <v>0</v>
      </c>
      <c r="L178" s="11">
        <f>ROUND(I178-K178,0)</f>
        <v>0</v>
      </c>
      <c r="M178" s="11">
        <f t="shared" ref="M178:M187" si="11">K178+L178</f>
        <v>0</v>
      </c>
      <c r="N178" s="113"/>
      <c r="O178" s="113"/>
      <c r="P178" s="113"/>
      <c r="Q178" s="113"/>
      <c r="R178" s="113"/>
      <c r="S178" s="113"/>
      <c r="T178" s="113"/>
      <c r="U178" s="114"/>
    </row>
    <row r="179" spans="1:21" x14ac:dyDescent="0.3">
      <c r="A179" s="76" t="s">
        <v>12</v>
      </c>
      <c r="B179" s="154"/>
      <c r="C179" s="155"/>
      <c r="D179" s="155"/>
      <c r="E179" s="155"/>
      <c r="F179" s="155"/>
      <c r="G179" s="155"/>
      <c r="H179" s="156"/>
      <c r="I179" s="77">
        <v>0</v>
      </c>
      <c r="J179" s="105">
        <v>0</v>
      </c>
      <c r="K179" s="11">
        <f t="shared" si="10"/>
        <v>0</v>
      </c>
      <c r="L179" s="11">
        <f t="shared" ref="L179:L188" si="12">ROUND(I179-K179,0)</f>
        <v>0</v>
      </c>
      <c r="M179" s="11">
        <f t="shared" si="11"/>
        <v>0</v>
      </c>
      <c r="N179" s="113"/>
      <c r="O179" s="113"/>
      <c r="P179" s="113"/>
      <c r="Q179" s="113"/>
      <c r="R179" s="113"/>
      <c r="S179" s="113"/>
      <c r="T179" s="113"/>
      <c r="U179" s="114"/>
    </row>
    <row r="180" spans="1:21" x14ac:dyDescent="0.3">
      <c r="A180" s="76" t="s">
        <v>13</v>
      </c>
      <c r="B180" s="154"/>
      <c r="C180" s="155"/>
      <c r="D180" s="155"/>
      <c r="E180" s="155"/>
      <c r="F180" s="155"/>
      <c r="G180" s="155"/>
      <c r="H180" s="156"/>
      <c r="I180" s="77">
        <v>0</v>
      </c>
      <c r="J180" s="105">
        <v>0</v>
      </c>
      <c r="K180" s="11">
        <f t="shared" si="10"/>
        <v>0</v>
      </c>
      <c r="L180" s="11">
        <f t="shared" si="12"/>
        <v>0</v>
      </c>
      <c r="M180" s="11">
        <f t="shared" si="11"/>
        <v>0</v>
      </c>
      <c r="N180" s="113"/>
      <c r="O180" s="113"/>
      <c r="P180" s="113"/>
      <c r="Q180" s="113"/>
      <c r="R180" s="113"/>
      <c r="S180" s="113"/>
      <c r="T180" s="113"/>
      <c r="U180" s="114"/>
    </row>
    <row r="181" spans="1:21" x14ac:dyDescent="0.3">
      <c r="A181" s="76" t="s">
        <v>14</v>
      </c>
      <c r="B181" s="154"/>
      <c r="C181" s="155"/>
      <c r="D181" s="155"/>
      <c r="E181" s="155"/>
      <c r="F181" s="155"/>
      <c r="G181" s="155"/>
      <c r="H181" s="156"/>
      <c r="I181" s="77">
        <v>0</v>
      </c>
      <c r="J181" s="105">
        <v>0</v>
      </c>
      <c r="K181" s="11">
        <f t="shared" si="10"/>
        <v>0</v>
      </c>
      <c r="L181" s="11">
        <f t="shared" si="12"/>
        <v>0</v>
      </c>
      <c r="M181" s="11">
        <f t="shared" si="11"/>
        <v>0</v>
      </c>
      <c r="N181" s="113"/>
      <c r="O181" s="113"/>
      <c r="P181" s="113"/>
      <c r="Q181" s="113"/>
      <c r="R181" s="113"/>
      <c r="S181" s="113"/>
      <c r="T181" s="113"/>
      <c r="U181" s="114"/>
    </row>
    <row r="182" spans="1:21" x14ac:dyDescent="0.3">
      <c r="A182" s="76" t="s">
        <v>15</v>
      </c>
      <c r="B182" s="154"/>
      <c r="C182" s="155"/>
      <c r="D182" s="155"/>
      <c r="E182" s="155"/>
      <c r="F182" s="155"/>
      <c r="G182" s="155"/>
      <c r="H182" s="156"/>
      <c r="I182" s="77">
        <v>0</v>
      </c>
      <c r="J182" s="105">
        <v>0</v>
      </c>
      <c r="K182" s="11">
        <f t="shared" si="10"/>
        <v>0</v>
      </c>
      <c r="L182" s="11">
        <f t="shared" si="12"/>
        <v>0</v>
      </c>
      <c r="M182" s="11">
        <f t="shared" si="11"/>
        <v>0</v>
      </c>
      <c r="N182" s="113"/>
      <c r="O182" s="113"/>
      <c r="P182" s="113"/>
      <c r="Q182" s="113"/>
      <c r="R182" s="113"/>
      <c r="S182" s="113"/>
      <c r="T182" s="113"/>
      <c r="U182" s="114"/>
    </row>
    <row r="183" spans="1:21" x14ac:dyDescent="0.3">
      <c r="A183" s="76" t="s">
        <v>16</v>
      </c>
      <c r="B183" s="154"/>
      <c r="C183" s="155"/>
      <c r="D183" s="155"/>
      <c r="E183" s="155"/>
      <c r="F183" s="155"/>
      <c r="G183" s="155"/>
      <c r="H183" s="156"/>
      <c r="I183" s="77">
        <v>0</v>
      </c>
      <c r="J183" s="105">
        <v>0</v>
      </c>
      <c r="K183" s="11">
        <f t="shared" si="10"/>
        <v>0</v>
      </c>
      <c r="L183" s="11">
        <f t="shared" si="12"/>
        <v>0</v>
      </c>
      <c r="M183" s="11">
        <f t="shared" si="11"/>
        <v>0</v>
      </c>
      <c r="N183" s="113"/>
      <c r="O183" s="113"/>
      <c r="P183" s="113"/>
      <c r="Q183" s="113"/>
      <c r="R183" s="113"/>
      <c r="S183" s="113"/>
      <c r="T183" s="113"/>
      <c r="U183" s="114"/>
    </row>
    <row r="184" spans="1:21" x14ac:dyDescent="0.3">
      <c r="A184" s="76" t="s">
        <v>17</v>
      </c>
      <c r="B184" s="154"/>
      <c r="C184" s="155"/>
      <c r="D184" s="155"/>
      <c r="E184" s="155"/>
      <c r="F184" s="155"/>
      <c r="G184" s="155"/>
      <c r="H184" s="156"/>
      <c r="I184" s="77">
        <v>0</v>
      </c>
      <c r="J184" s="105">
        <v>0</v>
      </c>
      <c r="K184" s="11">
        <f t="shared" si="10"/>
        <v>0</v>
      </c>
      <c r="L184" s="11">
        <f t="shared" si="12"/>
        <v>0</v>
      </c>
      <c r="M184" s="11">
        <f t="shared" si="11"/>
        <v>0</v>
      </c>
      <c r="N184" s="113"/>
      <c r="O184" s="113"/>
      <c r="P184" s="113"/>
      <c r="Q184" s="113"/>
      <c r="R184" s="113"/>
      <c r="S184" s="113"/>
      <c r="T184" s="113"/>
      <c r="U184" s="114"/>
    </row>
    <row r="185" spans="1:21" x14ac:dyDescent="0.3">
      <c r="A185" s="76" t="s">
        <v>18</v>
      </c>
      <c r="B185" s="154"/>
      <c r="C185" s="155"/>
      <c r="D185" s="155"/>
      <c r="E185" s="155"/>
      <c r="F185" s="155"/>
      <c r="G185" s="155"/>
      <c r="H185" s="156"/>
      <c r="I185" s="77">
        <v>0</v>
      </c>
      <c r="J185" s="105">
        <v>0</v>
      </c>
      <c r="K185" s="11">
        <f t="shared" si="10"/>
        <v>0</v>
      </c>
      <c r="L185" s="11">
        <f t="shared" si="12"/>
        <v>0</v>
      </c>
      <c r="M185" s="11">
        <f t="shared" si="11"/>
        <v>0</v>
      </c>
      <c r="N185" s="113"/>
      <c r="O185" s="113"/>
      <c r="P185" s="113"/>
      <c r="Q185" s="113"/>
      <c r="R185" s="113"/>
      <c r="S185" s="113"/>
      <c r="T185" s="113"/>
      <c r="U185" s="114"/>
    </row>
    <row r="186" spans="1:21" x14ac:dyDescent="0.3">
      <c r="A186" s="76" t="s">
        <v>19</v>
      </c>
      <c r="B186" s="154"/>
      <c r="C186" s="155"/>
      <c r="D186" s="155"/>
      <c r="E186" s="155"/>
      <c r="F186" s="155"/>
      <c r="G186" s="155"/>
      <c r="H186" s="156"/>
      <c r="I186" s="77">
        <v>0</v>
      </c>
      <c r="J186" s="105">
        <v>0</v>
      </c>
      <c r="K186" s="11">
        <f t="shared" si="10"/>
        <v>0</v>
      </c>
      <c r="L186" s="11">
        <f t="shared" si="12"/>
        <v>0</v>
      </c>
      <c r="M186" s="11">
        <f t="shared" si="11"/>
        <v>0</v>
      </c>
      <c r="N186" s="113"/>
      <c r="O186" s="113"/>
      <c r="P186" s="113"/>
      <c r="Q186" s="113"/>
      <c r="R186" s="113"/>
      <c r="S186" s="113"/>
      <c r="T186" s="113"/>
      <c r="U186" s="114"/>
    </row>
    <row r="187" spans="1:21" x14ac:dyDescent="0.3">
      <c r="A187" s="76" t="s">
        <v>20</v>
      </c>
      <c r="B187" s="154"/>
      <c r="C187" s="155"/>
      <c r="D187" s="155"/>
      <c r="E187" s="155"/>
      <c r="F187" s="155"/>
      <c r="G187" s="155"/>
      <c r="H187" s="156"/>
      <c r="I187" s="77">
        <v>0</v>
      </c>
      <c r="J187" s="105">
        <v>0</v>
      </c>
      <c r="K187" s="11">
        <f t="shared" si="10"/>
        <v>0</v>
      </c>
      <c r="L187" s="11">
        <f>ROUND(I187-K187,0)</f>
        <v>0</v>
      </c>
      <c r="M187" s="11">
        <f t="shared" si="11"/>
        <v>0</v>
      </c>
      <c r="N187" s="113"/>
      <c r="O187" s="113"/>
      <c r="P187" s="113"/>
      <c r="Q187" s="113"/>
      <c r="R187" s="113"/>
      <c r="S187" s="113"/>
      <c r="T187" s="113"/>
      <c r="U187" s="114"/>
    </row>
    <row r="188" spans="1:21" x14ac:dyDescent="0.3">
      <c r="A188" s="76" t="s">
        <v>21</v>
      </c>
      <c r="B188" s="154"/>
      <c r="C188" s="155"/>
      <c r="D188" s="155"/>
      <c r="E188" s="155"/>
      <c r="F188" s="155"/>
      <c r="G188" s="155"/>
      <c r="H188" s="156"/>
      <c r="I188" s="77">
        <v>0</v>
      </c>
      <c r="J188" s="105">
        <v>0</v>
      </c>
      <c r="K188" s="11">
        <f t="shared" si="10"/>
        <v>0</v>
      </c>
      <c r="L188" s="11">
        <f t="shared" si="12"/>
        <v>0</v>
      </c>
      <c r="M188" s="11">
        <f>K188+L188</f>
        <v>0</v>
      </c>
      <c r="N188" s="113"/>
      <c r="O188" s="113"/>
      <c r="P188" s="113"/>
      <c r="Q188" s="113"/>
      <c r="R188" s="113"/>
      <c r="S188" s="113"/>
      <c r="T188" s="113"/>
      <c r="U188" s="114"/>
    </row>
    <row r="189" spans="1:21" x14ac:dyDescent="0.3">
      <c r="A189" s="1"/>
      <c r="B189" s="1"/>
      <c r="C189" s="1"/>
      <c r="D189" s="21"/>
      <c r="E189" s="1"/>
      <c r="F189" s="1"/>
      <c r="G189" s="1"/>
      <c r="H189" s="1"/>
      <c r="I189" s="1"/>
      <c r="J189" s="1"/>
      <c r="K189" s="20"/>
      <c r="N189" s="113"/>
      <c r="O189" s="113"/>
      <c r="P189" s="113"/>
      <c r="Q189" s="113"/>
      <c r="R189" s="113"/>
      <c r="S189" s="113"/>
      <c r="T189" s="113"/>
      <c r="U189" s="114"/>
    </row>
    <row r="190" spans="1:21" x14ac:dyDescent="0.3">
      <c r="A190" s="1"/>
      <c r="B190" s="19" t="s">
        <v>36</v>
      </c>
      <c r="C190" s="1"/>
      <c r="D190" s="21"/>
      <c r="E190" s="1"/>
      <c r="F190" s="1"/>
      <c r="G190" s="1"/>
      <c r="H190" s="1"/>
      <c r="I190" s="1"/>
      <c r="J190" s="1"/>
      <c r="K190" s="20"/>
      <c r="N190" s="113"/>
      <c r="O190" s="113"/>
      <c r="P190" s="113"/>
      <c r="Q190" s="113"/>
      <c r="R190" s="113"/>
      <c r="S190" s="113"/>
      <c r="T190" s="113"/>
      <c r="U190" s="114"/>
    </row>
    <row r="191" spans="1:21" ht="39.6" x14ac:dyDescent="0.3">
      <c r="B191" s="166" t="s">
        <v>34</v>
      </c>
      <c r="C191" s="167"/>
      <c r="D191" s="167"/>
      <c r="E191" s="167"/>
      <c r="F191" s="167"/>
      <c r="G191" s="167"/>
      <c r="H191" s="168"/>
      <c r="I191" s="15" t="s">
        <v>35</v>
      </c>
      <c r="J191" s="15" t="s">
        <v>120</v>
      </c>
      <c r="K191" s="15" t="s">
        <v>29</v>
      </c>
      <c r="L191" s="15" t="s">
        <v>30</v>
      </c>
      <c r="M191" s="16" t="s">
        <v>9</v>
      </c>
      <c r="N191" s="113"/>
      <c r="O191" s="113"/>
      <c r="P191" s="113"/>
      <c r="Q191" s="113"/>
      <c r="R191" s="113"/>
      <c r="S191" s="113"/>
      <c r="T191" s="113"/>
      <c r="U191" s="114"/>
    </row>
    <row r="192" spans="1:21" x14ac:dyDescent="0.3">
      <c r="A192" s="76" t="s">
        <v>10</v>
      </c>
      <c r="B192" s="154"/>
      <c r="C192" s="155"/>
      <c r="D192" s="155"/>
      <c r="E192" s="155"/>
      <c r="F192" s="155"/>
      <c r="G192" s="155"/>
      <c r="H192" s="156"/>
      <c r="I192" s="77">
        <v>0</v>
      </c>
      <c r="J192" s="105">
        <v>1</v>
      </c>
      <c r="K192" s="11">
        <f>ROUND(I192*$H$173*J192,0)</f>
        <v>0</v>
      </c>
      <c r="L192" s="11">
        <f>ROUND((I192*$H$173)-K192,0)</f>
        <v>0</v>
      </c>
      <c r="M192" s="11">
        <f>K192+L192</f>
        <v>0</v>
      </c>
      <c r="N192" s="113"/>
      <c r="O192" s="113"/>
      <c r="P192" s="113"/>
      <c r="Q192" s="113"/>
      <c r="R192" s="113"/>
      <c r="S192" s="113"/>
      <c r="T192" s="113"/>
      <c r="U192" s="114"/>
    </row>
    <row r="193" spans="1:21" x14ac:dyDescent="0.3">
      <c r="A193" s="76" t="s">
        <v>11</v>
      </c>
      <c r="B193" s="154"/>
      <c r="C193" s="155"/>
      <c r="D193" s="155"/>
      <c r="E193" s="155"/>
      <c r="F193" s="155"/>
      <c r="G193" s="155"/>
      <c r="H193" s="156"/>
      <c r="I193" s="77">
        <v>0</v>
      </c>
      <c r="J193" s="105">
        <v>1</v>
      </c>
      <c r="K193" s="11">
        <f t="shared" ref="K193:K199" si="13">ROUND(I193*$H$173*J193,0)</f>
        <v>0</v>
      </c>
      <c r="L193" s="11">
        <f t="shared" ref="L193:L199" si="14">ROUND((I193*$H$173)-K193,0)</f>
        <v>0</v>
      </c>
      <c r="M193" s="11">
        <f t="shared" ref="M193:M199" si="15">K193+L193</f>
        <v>0</v>
      </c>
      <c r="N193" s="113"/>
      <c r="O193" s="113"/>
      <c r="P193" s="113"/>
      <c r="Q193" s="113"/>
      <c r="R193" s="113"/>
      <c r="S193" s="113"/>
      <c r="T193" s="113"/>
      <c r="U193" s="114"/>
    </row>
    <row r="194" spans="1:21" x14ac:dyDescent="0.3">
      <c r="A194" s="76" t="s">
        <v>12</v>
      </c>
      <c r="B194" s="154"/>
      <c r="C194" s="155"/>
      <c r="D194" s="155"/>
      <c r="E194" s="155"/>
      <c r="F194" s="155"/>
      <c r="G194" s="155"/>
      <c r="H194" s="156"/>
      <c r="I194" s="77">
        <v>0</v>
      </c>
      <c r="J194" s="105">
        <v>0</v>
      </c>
      <c r="K194" s="11">
        <f t="shared" si="13"/>
        <v>0</v>
      </c>
      <c r="L194" s="11">
        <f t="shared" si="14"/>
        <v>0</v>
      </c>
      <c r="M194" s="11">
        <f t="shared" si="15"/>
        <v>0</v>
      </c>
      <c r="N194" s="113"/>
      <c r="O194" s="113"/>
      <c r="P194" s="113"/>
      <c r="Q194" s="113"/>
      <c r="R194" s="113"/>
      <c r="S194" s="113"/>
      <c r="T194" s="113"/>
      <c r="U194" s="114"/>
    </row>
    <row r="195" spans="1:21" x14ac:dyDescent="0.3">
      <c r="A195" s="76" t="s">
        <v>13</v>
      </c>
      <c r="B195" s="154"/>
      <c r="C195" s="155"/>
      <c r="D195" s="155"/>
      <c r="E195" s="155"/>
      <c r="F195" s="155"/>
      <c r="G195" s="155"/>
      <c r="H195" s="156"/>
      <c r="I195" s="77">
        <v>0</v>
      </c>
      <c r="J195" s="105">
        <v>0</v>
      </c>
      <c r="K195" s="11">
        <f t="shared" si="13"/>
        <v>0</v>
      </c>
      <c r="L195" s="11">
        <f t="shared" si="14"/>
        <v>0</v>
      </c>
      <c r="M195" s="11">
        <f t="shared" si="15"/>
        <v>0</v>
      </c>
      <c r="N195" s="113"/>
      <c r="O195" s="113"/>
      <c r="P195" s="113"/>
      <c r="Q195" s="113"/>
      <c r="R195" s="113"/>
      <c r="S195" s="113"/>
      <c r="T195" s="113"/>
      <c r="U195" s="114"/>
    </row>
    <row r="196" spans="1:21" x14ac:dyDescent="0.3">
      <c r="A196" s="76" t="s">
        <v>14</v>
      </c>
      <c r="B196" s="154"/>
      <c r="C196" s="155"/>
      <c r="D196" s="155"/>
      <c r="E196" s="155"/>
      <c r="F196" s="155"/>
      <c r="G196" s="155"/>
      <c r="H196" s="156"/>
      <c r="I196" s="77">
        <v>0</v>
      </c>
      <c r="J196" s="105">
        <v>0</v>
      </c>
      <c r="K196" s="11">
        <f t="shared" si="13"/>
        <v>0</v>
      </c>
      <c r="L196" s="11">
        <f t="shared" si="14"/>
        <v>0</v>
      </c>
      <c r="M196" s="11">
        <f t="shared" si="15"/>
        <v>0</v>
      </c>
      <c r="N196" s="113"/>
      <c r="O196" s="113"/>
      <c r="P196" s="113"/>
      <c r="Q196" s="113"/>
      <c r="R196" s="113"/>
      <c r="S196" s="113"/>
      <c r="T196" s="113"/>
      <c r="U196" s="114"/>
    </row>
    <row r="197" spans="1:21" x14ac:dyDescent="0.3">
      <c r="A197" s="76" t="s">
        <v>15</v>
      </c>
      <c r="B197" s="154"/>
      <c r="C197" s="155"/>
      <c r="D197" s="155"/>
      <c r="E197" s="155"/>
      <c r="F197" s="155"/>
      <c r="G197" s="155"/>
      <c r="H197" s="156"/>
      <c r="I197" s="77">
        <v>0</v>
      </c>
      <c r="J197" s="105">
        <v>0</v>
      </c>
      <c r="K197" s="11">
        <f t="shared" si="13"/>
        <v>0</v>
      </c>
      <c r="L197" s="11">
        <f t="shared" si="14"/>
        <v>0</v>
      </c>
      <c r="M197" s="11">
        <f t="shared" si="15"/>
        <v>0</v>
      </c>
      <c r="N197" s="113"/>
      <c r="O197" s="113"/>
      <c r="P197" s="113"/>
      <c r="Q197" s="113"/>
      <c r="R197" s="113"/>
      <c r="S197" s="113"/>
      <c r="T197" s="113"/>
      <c r="U197" s="114"/>
    </row>
    <row r="198" spans="1:21" x14ac:dyDescent="0.3">
      <c r="A198" s="76" t="s">
        <v>16</v>
      </c>
      <c r="B198" s="154"/>
      <c r="C198" s="155"/>
      <c r="D198" s="155"/>
      <c r="E198" s="155"/>
      <c r="F198" s="155"/>
      <c r="G198" s="155"/>
      <c r="H198" s="156"/>
      <c r="I198" s="77">
        <v>0</v>
      </c>
      <c r="J198" s="105">
        <v>0</v>
      </c>
      <c r="K198" s="11">
        <f t="shared" si="13"/>
        <v>0</v>
      </c>
      <c r="L198" s="11">
        <f t="shared" si="14"/>
        <v>0</v>
      </c>
      <c r="M198" s="11">
        <f t="shared" si="15"/>
        <v>0</v>
      </c>
      <c r="N198" s="113"/>
      <c r="O198" s="113"/>
      <c r="P198" s="113"/>
      <c r="Q198" s="113"/>
      <c r="R198" s="113"/>
      <c r="S198" s="113"/>
      <c r="T198" s="113"/>
      <c r="U198" s="114"/>
    </row>
    <row r="199" spans="1:21" x14ac:dyDescent="0.3">
      <c r="A199" s="85" t="s">
        <v>17</v>
      </c>
      <c r="B199" s="173"/>
      <c r="C199" s="174"/>
      <c r="D199" s="174"/>
      <c r="E199" s="174"/>
      <c r="F199" s="174"/>
      <c r="G199" s="174"/>
      <c r="H199" s="175"/>
      <c r="I199" s="86">
        <v>0</v>
      </c>
      <c r="J199" s="106">
        <v>0</v>
      </c>
      <c r="K199" s="11">
        <f t="shared" si="13"/>
        <v>0</v>
      </c>
      <c r="L199" s="11">
        <f t="shared" si="14"/>
        <v>0</v>
      </c>
      <c r="M199" s="87">
        <f t="shared" si="15"/>
        <v>0</v>
      </c>
      <c r="N199" s="113"/>
      <c r="O199" s="113"/>
      <c r="P199" s="113"/>
      <c r="Q199" s="113"/>
      <c r="R199" s="113"/>
      <c r="S199" s="113"/>
      <c r="T199" s="113"/>
      <c r="U199" s="114"/>
    </row>
    <row r="200" spans="1:21" x14ac:dyDescent="0.3">
      <c r="A200" s="90"/>
      <c r="B200" s="171"/>
      <c r="C200" s="172"/>
      <c r="D200" s="172"/>
      <c r="E200" s="172"/>
      <c r="F200" s="172"/>
      <c r="G200" s="172"/>
      <c r="H200" s="172"/>
      <c r="I200" s="91"/>
      <c r="J200" s="107"/>
      <c r="K200" s="92"/>
      <c r="L200" s="92"/>
      <c r="M200" s="92"/>
      <c r="N200" s="113"/>
      <c r="O200" s="113"/>
      <c r="P200" s="113"/>
      <c r="Q200" s="113"/>
      <c r="R200" s="113"/>
      <c r="S200" s="113"/>
      <c r="T200" s="113"/>
      <c r="U200" s="114"/>
    </row>
    <row r="201" spans="1:21" x14ac:dyDescent="0.3">
      <c r="A201" s="93"/>
      <c r="B201" s="97" t="s">
        <v>92</v>
      </c>
      <c r="C201" s="96"/>
      <c r="D201" s="96"/>
      <c r="E201" s="96"/>
      <c r="F201" s="96"/>
      <c r="G201" s="96"/>
      <c r="H201" s="96"/>
      <c r="I201" s="94"/>
      <c r="J201" s="108"/>
      <c r="K201" s="95"/>
      <c r="L201" s="95"/>
      <c r="M201" s="95"/>
      <c r="N201" s="113"/>
      <c r="O201" s="113"/>
      <c r="P201" s="113"/>
      <c r="Q201" s="113"/>
      <c r="R201" s="113"/>
      <c r="S201" s="113"/>
      <c r="T201" s="113"/>
      <c r="U201" s="114"/>
    </row>
    <row r="202" spans="1:21" x14ac:dyDescent="0.3">
      <c r="A202" s="98" t="s">
        <v>10</v>
      </c>
      <c r="B202" s="182"/>
      <c r="C202" s="183"/>
      <c r="D202" s="183"/>
      <c r="E202" s="183"/>
      <c r="F202" s="183"/>
      <c r="G202" s="183"/>
      <c r="H202" s="184"/>
      <c r="I202" s="88">
        <v>0</v>
      </c>
      <c r="J202" s="109">
        <v>0</v>
      </c>
      <c r="K202" s="89">
        <f>ROUND($I$202*$H$173*J202,0)</f>
        <v>0</v>
      </c>
      <c r="L202" s="89">
        <f>ROUND((I202*$H$173)-K202,0)</f>
        <v>0</v>
      </c>
      <c r="M202" s="89">
        <f>K202+L202</f>
        <v>0</v>
      </c>
      <c r="N202" s="113"/>
      <c r="O202" s="113"/>
      <c r="P202" s="113"/>
      <c r="Q202" s="113"/>
      <c r="R202" s="113"/>
      <c r="S202" s="113"/>
      <c r="T202" s="113"/>
      <c r="U202" s="114"/>
    </row>
    <row r="203" spans="1:21" x14ac:dyDescent="0.3">
      <c r="A203" s="80" t="s">
        <v>11</v>
      </c>
      <c r="B203" s="154"/>
      <c r="C203" s="155"/>
      <c r="D203" s="155"/>
      <c r="E203" s="155"/>
      <c r="F203" s="155"/>
      <c r="G203" s="155"/>
      <c r="H203" s="156"/>
      <c r="I203" s="77">
        <v>0</v>
      </c>
      <c r="J203" s="105">
        <v>0</v>
      </c>
      <c r="K203" s="89">
        <f>ROUND($I$203*$H$173*J203,0)</f>
        <v>0</v>
      </c>
      <c r="L203" s="89">
        <f>ROUND((I203*$H$173)-K203,0)</f>
        <v>0</v>
      </c>
      <c r="M203" s="11">
        <f>K203+L203</f>
        <v>0</v>
      </c>
      <c r="N203" s="113"/>
      <c r="O203" s="113"/>
      <c r="P203" s="113"/>
      <c r="Q203" s="113"/>
      <c r="R203" s="113"/>
      <c r="S203" s="113"/>
      <c r="T203" s="113"/>
      <c r="U203" s="114"/>
    </row>
    <row r="204" spans="1:21" x14ac:dyDescent="0.3">
      <c r="A204" s="1"/>
      <c r="B204" s="1"/>
      <c r="C204" s="1"/>
      <c r="D204" s="21"/>
      <c r="E204" s="1"/>
      <c r="F204" s="1"/>
      <c r="G204" s="1"/>
      <c r="H204" s="1"/>
      <c r="I204" s="1"/>
      <c r="J204" s="1"/>
      <c r="K204" s="20"/>
      <c r="N204" s="113"/>
      <c r="O204" s="113"/>
      <c r="P204" s="113"/>
      <c r="Q204" s="113"/>
      <c r="R204" s="113"/>
      <c r="S204" s="113"/>
      <c r="T204" s="113"/>
      <c r="U204" s="114"/>
    </row>
    <row r="205" spans="1:21" x14ac:dyDescent="0.3">
      <c r="A205" s="1"/>
      <c r="B205" s="1"/>
      <c r="C205" s="1"/>
      <c r="D205" s="21"/>
      <c r="E205" s="1"/>
      <c r="F205" s="1"/>
      <c r="G205" s="1"/>
      <c r="H205" s="1"/>
      <c r="I205" s="1"/>
      <c r="J205" s="1"/>
      <c r="K205" s="15" t="s">
        <v>29</v>
      </c>
      <c r="L205" s="15" t="s">
        <v>30</v>
      </c>
      <c r="M205" s="16" t="s">
        <v>9</v>
      </c>
      <c r="N205" s="113"/>
      <c r="O205" s="113"/>
      <c r="P205" s="113"/>
      <c r="Q205" s="113"/>
      <c r="R205" s="113"/>
      <c r="S205" s="113"/>
      <c r="T205" s="113"/>
      <c r="U205" s="114"/>
    </row>
    <row r="206" spans="1:21" x14ac:dyDescent="0.3">
      <c r="A206" s="18"/>
      <c r="B206" s="176" t="s">
        <v>93</v>
      </c>
      <c r="C206" s="176"/>
      <c r="D206" s="176"/>
      <c r="E206" s="176"/>
      <c r="F206" s="176"/>
      <c r="G206" s="176"/>
      <c r="H206" s="176"/>
      <c r="I206" s="176"/>
      <c r="J206" s="177"/>
      <c r="K206" s="37">
        <f>SUM(K192:K199,K177:K188)</f>
        <v>0</v>
      </c>
      <c r="L206" s="37">
        <f>SUM(L192:L199,L177:L188)</f>
        <v>0</v>
      </c>
      <c r="M206" s="37">
        <f>SUM(M192:M199,M177:M188)</f>
        <v>0</v>
      </c>
      <c r="N206" s="113"/>
      <c r="O206" s="113"/>
      <c r="P206" s="113"/>
      <c r="Q206" s="113"/>
      <c r="R206" s="113"/>
      <c r="S206" s="113"/>
      <c r="T206" s="113"/>
      <c r="U206" s="114"/>
    </row>
    <row r="207" spans="1:21" x14ac:dyDescent="0.3">
      <c r="A207" s="18"/>
      <c r="B207" s="176" t="s">
        <v>44</v>
      </c>
      <c r="C207" s="176"/>
      <c r="D207" s="176"/>
      <c r="E207" s="176"/>
      <c r="F207" s="176"/>
      <c r="G207" s="176"/>
      <c r="H207" s="176"/>
      <c r="I207" s="176"/>
      <c r="J207" s="177"/>
      <c r="K207" s="37">
        <f>SUM(K192:K203,K177:K188)</f>
        <v>0</v>
      </c>
      <c r="L207" s="37">
        <f>SUM(L192:L203,L177:L188)</f>
        <v>0</v>
      </c>
      <c r="M207" s="37">
        <f>SUM(M192:M203,M177:M188)</f>
        <v>0</v>
      </c>
      <c r="N207" s="113"/>
      <c r="O207" s="113"/>
      <c r="P207" s="113"/>
      <c r="Q207" s="113"/>
      <c r="R207" s="113"/>
      <c r="S207" s="113"/>
      <c r="T207" s="113"/>
      <c r="U207" s="114"/>
    </row>
    <row r="208" spans="1:21" x14ac:dyDescent="0.3">
      <c r="N208" s="113"/>
      <c r="O208" s="113"/>
      <c r="P208" s="113"/>
      <c r="Q208" s="113"/>
      <c r="R208" s="113"/>
      <c r="S208" s="113"/>
      <c r="T208" s="113"/>
      <c r="U208" s="114"/>
    </row>
    <row r="209" spans="1:21" ht="15" thickBot="1" x14ac:dyDescent="0.35">
      <c r="A209" s="62"/>
      <c r="B209" s="64" t="s">
        <v>130</v>
      </c>
      <c r="C209" s="63"/>
      <c r="D209" s="63"/>
      <c r="E209" s="63"/>
      <c r="F209" s="63"/>
      <c r="G209" s="63"/>
      <c r="H209" s="63"/>
      <c r="I209" s="63"/>
      <c r="J209" s="63"/>
      <c r="K209" s="61"/>
      <c r="L209" s="61"/>
      <c r="M209" s="61"/>
      <c r="N209" s="113"/>
      <c r="O209" s="113"/>
      <c r="P209" s="113"/>
      <c r="Q209" s="113"/>
      <c r="R209" s="113"/>
      <c r="S209" s="113"/>
      <c r="T209" s="113"/>
      <c r="U209" s="114"/>
    </row>
    <row r="210" spans="1:21" ht="15" hidden="1" thickTop="1" x14ac:dyDescent="0.3">
      <c r="A210" s="1"/>
      <c r="B210" s="19"/>
      <c r="C210" s="1"/>
      <c r="D210" s="1"/>
      <c r="E210" s="1"/>
      <c r="F210" s="1"/>
      <c r="G210" s="1"/>
      <c r="H210" s="1"/>
      <c r="I210" s="1"/>
      <c r="J210" s="1"/>
      <c r="K210" s="23"/>
      <c r="N210" s="113"/>
      <c r="O210" s="113"/>
      <c r="P210" s="113"/>
      <c r="Q210" s="113"/>
      <c r="R210" s="113"/>
      <c r="S210" s="113"/>
      <c r="T210" s="113"/>
      <c r="U210" s="114"/>
    </row>
    <row r="211" spans="1:21" ht="15" hidden="1" thickTop="1" x14ac:dyDescent="0.3">
      <c r="A211" s="1"/>
      <c r="B211" s="160" t="s">
        <v>32</v>
      </c>
      <c r="C211" s="161"/>
      <c r="D211" s="161"/>
      <c r="E211" s="161"/>
      <c r="F211" s="161"/>
      <c r="G211" s="161"/>
      <c r="H211" s="38">
        <f>G14</f>
        <v>0</v>
      </c>
      <c r="I211" s="38"/>
      <c r="J211" s="1"/>
      <c r="K211" s="20"/>
      <c r="N211" s="113"/>
      <c r="O211" s="113"/>
      <c r="P211" s="113"/>
      <c r="Q211" s="113"/>
      <c r="R211" s="113"/>
      <c r="S211" s="113"/>
      <c r="T211" s="113"/>
      <c r="U211" s="114"/>
    </row>
    <row r="212" spans="1:21" ht="15" hidden="1" thickTop="1" x14ac:dyDescent="0.3">
      <c r="A212" s="1"/>
      <c r="B212" s="1"/>
      <c r="C212" s="1"/>
      <c r="D212" s="21"/>
      <c r="E212" s="1"/>
      <c r="F212" s="1"/>
      <c r="G212" s="1"/>
      <c r="H212" s="1"/>
      <c r="I212" s="1"/>
      <c r="J212" s="1"/>
      <c r="K212" s="20"/>
      <c r="N212" s="113"/>
      <c r="O212" s="113"/>
      <c r="P212" s="113"/>
      <c r="Q212" s="113"/>
      <c r="R212" s="113"/>
      <c r="S212" s="113"/>
      <c r="T212" s="113"/>
      <c r="U212" s="114"/>
    </row>
    <row r="213" spans="1:21" ht="15" hidden="1" thickTop="1" x14ac:dyDescent="0.3">
      <c r="A213" s="1"/>
      <c r="B213" s="19" t="s">
        <v>33</v>
      </c>
      <c r="C213" s="1"/>
      <c r="D213" s="21"/>
      <c r="E213" s="1"/>
      <c r="F213" s="1"/>
      <c r="G213" s="1"/>
      <c r="H213" s="1"/>
      <c r="I213" s="1"/>
      <c r="J213" s="1"/>
      <c r="K213" s="20"/>
      <c r="N213" s="113"/>
      <c r="O213" s="113"/>
      <c r="P213" s="113"/>
      <c r="Q213" s="113"/>
      <c r="R213" s="113"/>
      <c r="S213" s="113"/>
      <c r="T213" s="113"/>
      <c r="U213" s="114"/>
    </row>
    <row r="214" spans="1:21" ht="40.200000000000003" hidden="1" thickTop="1" x14ac:dyDescent="0.3">
      <c r="B214" s="166" t="s">
        <v>34</v>
      </c>
      <c r="C214" s="169"/>
      <c r="D214" s="169"/>
      <c r="E214" s="169"/>
      <c r="F214" s="169"/>
      <c r="G214" s="169"/>
      <c r="H214" s="170"/>
      <c r="I214" s="15" t="s">
        <v>37</v>
      </c>
      <c r="J214" s="15" t="s">
        <v>120</v>
      </c>
      <c r="K214" s="15" t="s">
        <v>29</v>
      </c>
      <c r="L214" s="15" t="s">
        <v>30</v>
      </c>
      <c r="M214" s="16" t="s">
        <v>9</v>
      </c>
      <c r="N214" s="113"/>
      <c r="O214" s="113"/>
      <c r="P214" s="113"/>
      <c r="Q214" s="113"/>
      <c r="R214" s="113"/>
      <c r="S214" s="113"/>
      <c r="T214" s="113"/>
      <c r="U214" s="114"/>
    </row>
    <row r="215" spans="1:21" ht="15" hidden="1" thickTop="1" x14ac:dyDescent="0.3">
      <c r="A215" s="76" t="s">
        <v>10</v>
      </c>
      <c r="B215" s="154"/>
      <c r="C215" s="155"/>
      <c r="D215" s="155"/>
      <c r="E215" s="155"/>
      <c r="F215" s="155"/>
      <c r="G215" s="155"/>
      <c r="H215" s="156"/>
      <c r="I215" s="77">
        <v>0</v>
      </c>
      <c r="J215" s="105">
        <v>0</v>
      </c>
      <c r="K215" s="11">
        <f>ROUND(I215*J215,0)</f>
        <v>0</v>
      </c>
      <c r="L215" s="11">
        <f>ROUND(I215-K215,0)</f>
        <v>0</v>
      </c>
      <c r="M215" s="11">
        <f>K215+L215</f>
        <v>0</v>
      </c>
      <c r="N215" s="113"/>
      <c r="O215" s="113"/>
      <c r="P215" s="113"/>
      <c r="Q215" s="113"/>
      <c r="R215" s="113"/>
      <c r="S215" s="113"/>
      <c r="T215" s="113"/>
      <c r="U215" s="114"/>
    </row>
    <row r="216" spans="1:21" ht="15" hidden="1" thickTop="1" x14ac:dyDescent="0.3">
      <c r="A216" s="76" t="s">
        <v>11</v>
      </c>
      <c r="B216" s="154"/>
      <c r="C216" s="155"/>
      <c r="D216" s="155"/>
      <c r="E216" s="155"/>
      <c r="F216" s="155"/>
      <c r="G216" s="155"/>
      <c r="H216" s="156"/>
      <c r="I216" s="77">
        <v>0</v>
      </c>
      <c r="J216" s="105">
        <v>0</v>
      </c>
      <c r="K216" s="11">
        <f>ROUND(I216*J216,0)</f>
        <v>0</v>
      </c>
      <c r="L216" s="11">
        <f>ROUND(I216-K216,0)</f>
        <v>0</v>
      </c>
      <c r="M216" s="11">
        <f t="shared" ref="M216:M223" si="16">K216+L216</f>
        <v>0</v>
      </c>
      <c r="N216" s="113"/>
      <c r="O216" s="113"/>
      <c r="P216" s="113"/>
      <c r="Q216" s="113"/>
      <c r="R216" s="113"/>
      <c r="S216" s="113"/>
      <c r="T216" s="113"/>
      <c r="U216" s="114"/>
    </row>
    <row r="217" spans="1:21" ht="15" hidden="1" thickTop="1" x14ac:dyDescent="0.3">
      <c r="A217" s="76" t="s">
        <v>12</v>
      </c>
      <c r="B217" s="154"/>
      <c r="C217" s="155"/>
      <c r="D217" s="155"/>
      <c r="E217" s="155"/>
      <c r="F217" s="155"/>
      <c r="G217" s="155"/>
      <c r="H217" s="156"/>
      <c r="I217" s="77">
        <v>0</v>
      </c>
      <c r="J217" s="105">
        <v>0</v>
      </c>
      <c r="K217" s="11">
        <f>ROUND(I217*J217,0)</f>
        <v>0</v>
      </c>
      <c r="L217" s="11">
        <f t="shared" ref="L217:L222" si="17">ROUND(I217-K217,0)</f>
        <v>0</v>
      </c>
      <c r="M217" s="11">
        <f t="shared" si="16"/>
        <v>0</v>
      </c>
      <c r="N217" s="113"/>
      <c r="O217" s="113"/>
      <c r="P217" s="113"/>
      <c r="Q217" s="113"/>
      <c r="R217" s="113"/>
      <c r="S217" s="113"/>
      <c r="T217" s="113"/>
      <c r="U217" s="114"/>
    </row>
    <row r="218" spans="1:21" ht="15" hidden="1" thickTop="1" x14ac:dyDescent="0.3">
      <c r="A218" s="76" t="s">
        <v>13</v>
      </c>
      <c r="B218" s="154"/>
      <c r="C218" s="155"/>
      <c r="D218" s="155"/>
      <c r="E218" s="155"/>
      <c r="F218" s="155"/>
      <c r="G218" s="155"/>
      <c r="H218" s="156"/>
      <c r="I218" s="77">
        <v>0</v>
      </c>
      <c r="J218" s="105">
        <v>0</v>
      </c>
      <c r="K218" s="11">
        <f t="shared" ref="K218:K223" si="18">ROUND(I218*J218,0)</f>
        <v>0</v>
      </c>
      <c r="L218" s="11">
        <f t="shared" si="17"/>
        <v>0</v>
      </c>
      <c r="M218" s="11">
        <f t="shared" si="16"/>
        <v>0</v>
      </c>
      <c r="N218" s="113"/>
      <c r="O218" s="113"/>
      <c r="P218" s="113"/>
      <c r="Q218" s="113"/>
      <c r="R218" s="113"/>
      <c r="S218" s="113"/>
      <c r="T218" s="113"/>
      <c r="U218" s="114"/>
    </row>
    <row r="219" spans="1:21" ht="15" hidden="1" thickTop="1" x14ac:dyDescent="0.3">
      <c r="A219" s="76" t="s">
        <v>14</v>
      </c>
      <c r="B219" s="154"/>
      <c r="C219" s="155"/>
      <c r="D219" s="155"/>
      <c r="E219" s="155"/>
      <c r="F219" s="155"/>
      <c r="G219" s="155"/>
      <c r="H219" s="156"/>
      <c r="I219" s="77">
        <v>0</v>
      </c>
      <c r="J219" s="105">
        <v>0</v>
      </c>
      <c r="K219" s="11">
        <f t="shared" si="18"/>
        <v>0</v>
      </c>
      <c r="L219" s="11">
        <f t="shared" si="17"/>
        <v>0</v>
      </c>
      <c r="M219" s="11">
        <f t="shared" si="16"/>
        <v>0</v>
      </c>
      <c r="N219" s="113"/>
      <c r="O219" s="113"/>
      <c r="P219" s="113"/>
      <c r="Q219" s="113"/>
      <c r="R219" s="113"/>
      <c r="S219" s="113"/>
      <c r="T219" s="113"/>
      <c r="U219" s="114"/>
    </row>
    <row r="220" spans="1:21" ht="15" hidden="1" thickTop="1" x14ac:dyDescent="0.3">
      <c r="A220" s="76" t="s">
        <v>15</v>
      </c>
      <c r="B220" s="154"/>
      <c r="C220" s="155"/>
      <c r="D220" s="155"/>
      <c r="E220" s="155"/>
      <c r="F220" s="155"/>
      <c r="G220" s="155"/>
      <c r="H220" s="156"/>
      <c r="I220" s="77">
        <v>0</v>
      </c>
      <c r="J220" s="105">
        <v>0</v>
      </c>
      <c r="K220" s="11">
        <f t="shared" si="18"/>
        <v>0</v>
      </c>
      <c r="L220" s="11">
        <f t="shared" si="17"/>
        <v>0</v>
      </c>
      <c r="M220" s="11">
        <f t="shared" si="16"/>
        <v>0</v>
      </c>
      <c r="N220" s="113"/>
      <c r="O220" s="113"/>
      <c r="P220" s="113"/>
      <c r="Q220" s="113"/>
      <c r="R220" s="113"/>
      <c r="S220" s="113"/>
      <c r="T220" s="113"/>
      <c r="U220" s="114"/>
    </row>
    <row r="221" spans="1:21" ht="15" hidden="1" thickTop="1" x14ac:dyDescent="0.3">
      <c r="A221" s="76" t="s">
        <v>16</v>
      </c>
      <c r="B221" s="154"/>
      <c r="C221" s="155"/>
      <c r="D221" s="155"/>
      <c r="E221" s="155"/>
      <c r="F221" s="155"/>
      <c r="G221" s="155"/>
      <c r="H221" s="156"/>
      <c r="I221" s="77">
        <v>0</v>
      </c>
      <c r="J221" s="105">
        <v>0</v>
      </c>
      <c r="K221" s="11">
        <f t="shared" si="18"/>
        <v>0</v>
      </c>
      <c r="L221" s="11">
        <f t="shared" si="17"/>
        <v>0</v>
      </c>
      <c r="M221" s="11">
        <f t="shared" si="16"/>
        <v>0</v>
      </c>
      <c r="N221" s="113"/>
      <c r="O221" s="113"/>
      <c r="P221" s="113"/>
      <c r="Q221" s="113"/>
      <c r="R221" s="113"/>
      <c r="S221" s="113"/>
      <c r="T221" s="113"/>
      <c r="U221" s="114"/>
    </row>
    <row r="222" spans="1:21" ht="15" hidden="1" thickTop="1" x14ac:dyDescent="0.3">
      <c r="A222" s="76" t="s">
        <v>17</v>
      </c>
      <c r="B222" s="154"/>
      <c r="C222" s="155"/>
      <c r="D222" s="155"/>
      <c r="E222" s="155"/>
      <c r="F222" s="155"/>
      <c r="G222" s="155"/>
      <c r="H222" s="156"/>
      <c r="I222" s="77">
        <v>0</v>
      </c>
      <c r="J222" s="105">
        <v>0</v>
      </c>
      <c r="K222" s="11">
        <f t="shared" si="18"/>
        <v>0</v>
      </c>
      <c r="L222" s="11">
        <f t="shared" si="17"/>
        <v>0</v>
      </c>
      <c r="M222" s="11">
        <f t="shared" si="16"/>
        <v>0</v>
      </c>
      <c r="N222" s="113"/>
      <c r="O222" s="113"/>
      <c r="P222" s="113"/>
      <c r="Q222" s="113"/>
      <c r="R222" s="113"/>
      <c r="S222" s="113"/>
      <c r="T222" s="113"/>
      <c r="U222" s="114"/>
    </row>
    <row r="223" spans="1:21" ht="15" hidden="1" thickTop="1" x14ac:dyDescent="0.3">
      <c r="A223" s="76" t="s">
        <v>18</v>
      </c>
      <c r="B223" s="154"/>
      <c r="C223" s="155"/>
      <c r="D223" s="155"/>
      <c r="E223" s="155"/>
      <c r="F223" s="155"/>
      <c r="G223" s="155"/>
      <c r="H223" s="156"/>
      <c r="I223" s="77">
        <v>0</v>
      </c>
      <c r="J223" s="105">
        <v>0</v>
      </c>
      <c r="K223" s="11">
        <f t="shared" si="18"/>
        <v>0</v>
      </c>
      <c r="L223" s="11">
        <f>ROUND(I223-K223,0)</f>
        <v>0</v>
      </c>
      <c r="M223" s="11">
        <f t="shared" si="16"/>
        <v>0</v>
      </c>
      <c r="N223" s="113"/>
      <c r="O223" s="113"/>
      <c r="P223" s="113"/>
      <c r="Q223" s="113"/>
      <c r="R223" s="113"/>
      <c r="S223" s="113"/>
      <c r="T223" s="113"/>
      <c r="U223" s="114"/>
    </row>
    <row r="224" spans="1:21" ht="15" hidden="1" thickTop="1" x14ac:dyDescent="0.3">
      <c r="A224" s="1"/>
      <c r="B224" s="1"/>
      <c r="C224" s="1"/>
      <c r="D224" s="21"/>
      <c r="E224" s="1"/>
      <c r="F224" s="1"/>
      <c r="G224" s="1"/>
      <c r="H224" s="1"/>
      <c r="I224" s="1"/>
      <c r="J224" s="1"/>
      <c r="K224" s="20"/>
      <c r="N224" s="113"/>
      <c r="O224" s="113"/>
      <c r="P224" s="113"/>
      <c r="Q224" s="113"/>
      <c r="R224" s="113"/>
      <c r="S224" s="113"/>
      <c r="T224" s="113"/>
      <c r="U224" s="114"/>
    </row>
    <row r="225" spans="1:21" ht="15" hidden="1" thickTop="1" x14ac:dyDescent="0.3">
      <c r="A225" s="1"/>
      <c r="B225" s="19" t="s">
        <v>36</v>
      </c>
      <c r="C225" s="1"/>
      <c r="D225" s="21"/>
      <c r="E225" s="1"/>
      <c r="F225" s="1"/>
      <c r="G225" s="1"/>
      <c r="H225" s="1"/>
      <c r="I225" s="1"/>
      <c r="J225" s="1"/>
      <c r="K225" s="20"/>
      <c r="N225" s="113"/>
      <c r="O225" s="113"/>
      <c r="P225" s="113"/>
      <c r="Q225" s="113"/>
      <c r="R225" s="113"/>
      <c r="S225" s="113"/>
      <c r="T225" s="113"/>
      <c r="U225" s="114"/>
    </row>
    <row r="226" spans="1:21" ht="40.200000000000003" hidden="1" thickTop="1" x14ac:dyDescent="0.3">
      <c r="B226" s="166" t="s">
        <v>34</v>
      </c>
      <c r="C226" s="169"/>
      <c r="D226" s="169"/>
      <c r="E226" s="169"/>
      <c r="F226" s="169"/>
      <c r="G226" s="169"/>
      <c r="H226" s="170"/>
      <c r="I226" s="15" t="s">
        <v>37</v>
      </c>
      <c r="J226" s="15" t="s">
        <v>120</v>
      </c>
      <c r="K226" s="15" t="s">
        <v>29</v>
      </c>
      <c r="L226" s="15" t="s">
        <v>30</v>
      </c>
      <c r="M226" s="16" t="s">
        <v>9</v>
      </c>
      <c r="N226" s="113"/>
      <c r="O226" s="113"/>
      <c r="P226" s="113"/>
      <c r="Q226" s="113"/>
      <c r="R226" s="113"/>
      <c r="S226" s="113"/>
      <c r="T226" s="113"/>
      <c r="U226" s="114"/>
    </row>
    <row r="227" spans="1:21" ht="15" hidden="1" thickTop="1" x14ac:dyDescent="0.3">
      <c r="A227" s="76" t="s">
        <v>10</v>
      </c>
      <c r="B227" s="154"/>
      <c r="C227" s="155"/>
      <c r="D227" s="155"/>
      <c r="E227" s="155"/>
      <c r="F227" s="155"/>
      <c r="G227" s="155"/>
      <c r="H227" s="156"/>
      <c r="I227" s="77">
        <v>0</v>
      </c>
      <c r="J227" s="110">
        <v>0</v>
      </c>
      <c r="K227" s="11">
        <f>ROUND(I227*$H$211*J227,0)</f>
        <v>0</v>
      </c>
      <c r="L227" s="11">
        <f>ROUND((I227*$H$211)-K227,0)</f>
        <v>0</v>
      </c>
      <c r="M227" s="11">
        <f>K227+L227</f>
        <v>0</v>
      </c>
      <c r="N227" s="113"/>
      <c r="O227" s="113"/>
      <c r="P227" s="113"/>
      <c r="Q227" s="113"/>
      <c r="R227" s="113"/>
      <c r="S227" s="113"/>
      <c r="T227" s="113"/>
      <c r="U227" s="114"/>
    </row>
    <row r="228" spans="1:21" ht="15" hidden="1" thickTop="1" x14ac:dyDescent="0.3">
      <c r="A228" s="76" t="s">
        <v>11</v>
      </c>
      <c r="B228" s="154"/>
      <c r="C228" s="155"/>
      <c r="D228" s="155"/>
      <c r="E228" s="155"/>
      <c r="F228" s="155"/>
      <c r="G228" s="155"/>
      <c r="H228" s="156"/>
      <c r="I228" s="77">
        <v>0</v>
      </c>
      <c r="J228" s="110">
        <v>0</v>
      </c>
      <c r="K228" s="11">
        <f>ROUND(I228*$H$211*J228,0)</f>
        <v>0</v>
      </c>
      <c r="L228" s="11">
        <f t="shared" ref="L228:L235" si="19">ROUND((I228*$H$211)-K228,0)</f>
        <v>0</v>
      </c>
      <c r="M228" s="11">
        <f t="shared" ref="M228:M235" si="20">K228+L228</f>
        <v>0</v>
      </c>
      <c r="N228" s="113"/>
      <c r="O228" s="113"/>
      <c r="P228" s="113"/>
      <c r="Q228" s="113"/>
      <c r="R228" s="113"/>
      <c r="S228" s="113"/>
      <c r="T228" s="113"/>
      <c r="U228" s="114"/>
    </row>
    <row r="229" spans="1:21" ht="15" hidden="1" thickTop="1" x14ac:dyDescent="0.3">
      <c r="A229" s="76" t="s">
        <v>12</v>
      </c>
      <c r="B229" s="154"/>
      <c r="C229" s="155"/>
      <c r="D229" s="155"/>
      <c r="E229" s="155"/>
      <c r="F229" s="155"/>
      <c r="G229" s="155"/>
      <c r="H229" s="156"/>
      <c r="I229" s="77">
        <v>0</v>
      </c>
      <c r="J229" s="110">
        <v>0</v>
      </c>
      <c r="K229" s="11">
        <f t="shared" ref="K229:K235" si="21">ROUND(I229*$H$211*J229,0)</f>
        <v>0</v>
      </c>
      <c r="L229" s="11">
        <f t="shared" si="19"/>
        <v>0</v>
      </c>
      <c r="M229" s="11">
        <f t="shared" si="20"/>
        <v>0</v>
      </c>
      <c r="N229" s="113"/>
      <c r="O229" s="113"/>
      <c r="P229" s="113"/>
      <c r="Q229" s="113"/>
      <c r="R229" s="113"/>
      <c r="S229" s="113"/>
      <c r="T229" s="113"/>
      <c r="U229" s="114"/>
    </row>
    <row r="230" spans="1:21" ht="15" hidden="1" thickTop="1" x14ac:dyDescent="0.3">
      <c r="A230" s="76" t="s">
        <v>13</v>
      </c>
      <c r="B230" s="154"/>
      <c r="C230" s="155"/>
      <c r="D230" s="155"/>
      <c r="E230" s="155"/>
      <c r="F230" s="155"/>
      <c r="G230" s="155"/>
      <c r="H230" s="156"/>
      <c r="I230" s="77">
        <v>0</v>
      </c>
      <c r="J230" s="110">
        <v>0</v>
      </c>
      <c r="K230" s="11">
        <f t="shared" si="21"/>
        <v>0</v>
      </c>
      <c r="L230" s="11">
        <f t="shared" si="19"/>
        <v>0</v>
      </c>
      <c r="M230" s="11">
        <f t="shared" si="20"/>
        <v>0</v>
      </c>
      <c r="N230" s="113"/>
      <c r="O230" s="113"/>
      <c r="P230" s="113"/>
      <c r="Q230" s="113"/>
      <c r="R230" s="113"/>
      <c r="S230" s="113"/>
      <c r="T230" s="113"/>
      <c r="U230" s="114"/>
    </row>
    <row r="231" spans="1:21" ht="15" hidden="1" thickTop="1" x14ac:dyDescent="0.3">
      <c r="A231" s="76" t="s">
        <v>14</v>
      </c>
      <c r="B231" s="154"/>
      <c r="C231" s="155"/>
      <c r="D231" s="155"/>
      <c r="E231" s="155"/>
      <c r="F231" s="155"/>
      <c r="G231" s="155"/>
      <c r="H231" s="156"/>
      <c r="I231" s="77">
        <v>0</v>
      </c>
      <c r="J231" s="110">
        <v>0</v>
      </c>
      <c r="K231" s="11">
        <f t="shared" si="21"/>
        <v>0</v>
      </c>
      <c r="L231" s="11">
        <f t="shared" si="19"/>
        <v>0</v>
      </c>
      <c r="M231" s="11">
        <f t="shared" si="20"/>
        <v>0</v>
      </c>
      <c r="N231" s="113"/>
      <c r="O231" s="113"/>
      <c r="P231" s="113"/>
      <c r="Q231" s="113"/>
      <c r="R231" s="113"/>
      <c r="S231" s="113"/>
      <c r="T231" s="113"/>
      <c r="U231" s="114"/>
    </row>
    <row r="232" spans="1:21" ht="15" hidden="1" thickTop="1" x14ac:dyDescent="0.3">
      <c r="A232" s="76" t="s">
        <v>15</v>
      </c>
      <c r="B232" s="154"/>
      <c r="C232" s="155"/>
      <c r="D232" s="155"/>
      <c r="E232" s="155"/>
      <c r="F232" s="155"/>
      <c r="G232" s="155"/>
      <c r="H232" s="156"/>
      <c r="I232" s="77">
        <v>0</v>
      </c>
      <c r="J232" s="110">
        <v>0</v>
      </c>
      <c r="K232" s="11">
        <f t="shared" si="21"/>
        <v>0</v>
      </c>
      <c r="L232" s="11">
        <f t="shared" si="19"/>
        <v>0</v>
      </c>
      <c r="M232" s="11">
        <f t="shared" si="20"/>
        <v>0</v>
      </c>
      <c r="N232" s="113"/>
      <c r="O232" s="113"/>
      <c r="P232" s="113"/>
      <c r="Q232" s="113"/>
      <c r="R232" s="113"/>
      <c r="S232" s="113"/>
      <c r="T232" s="113"/>
      <c r="U232" s="114"/>
    </row>
    <row r="233" spans="1:21" ht="15" hidden="1" thickTop="1" x14ac:dyDescent="0.3">
      <c r="A233" s="76" t="s">
        <v>16</v>
      </c>
      <c r="B233" s="154"/>
      <c r="C233" s="155"/>
      <c r="D233" s="155"/>
      <c r="E233" s="155"/>
      <c r="F233" s="155"/>
      <c r="G233" s="155"/>
      <c r="H233" s="156"/>
      <c r="I233" s="77">
        <v>0</v>
      </c>
      <c r="J233" s="110">
        <v>0</v>
      </c>
      <c r="K233" s="11">
        <f t="shared" si="21"/>
        <v>0</v>
      </c>
      <c r="L233" s="11">
        <f t="shared" si="19"/>
        <v>0</v>
      </c>
      <c r="M233" s="11">
        <f t="shared" si="20"/>
        <v>0</v>
      </c>
      <c r="N233" s="113"/>
      <c r="O233" s="113"/>
      <c r="P233" s="113"/>
      <c r="Q233" s="113"/>
      <c r="R233" s="113"/>
      <c r="S233" s="113"/>
      <c r="T233" s="113"/>
      <c r="U233" s="114"/>
    </row>
    <row r="234" spans="1:21" ht="15" hidden="1" thickTop="1" x14ac:dyDescent="0.3">
      <c r="A234" s="76" t="s">
        <v>17</v>
      </c>
      <c r="B234" s="154"/>
      <c r="C234" s="155"/>
      <c r="D234" s="155"/>
      <c r="E234" s="155"/>
      <c r="F234" s="155"/>
      <c r="G234" s="155"/>
      <c r="H234" s="156"/>
      <c r="I234" s="77">
        <v>0</v>
      </c>
      <c r="J234" s="110">
        <v>0</v>
      </c>
      <c r="K234" s="11">
        <f t="shared" si="21"/>
        <v>0</v>
      </c>
      <c r="L234" s="11">
        <f t="shared" si="19"/>
        <v>0</v>
      </c>
      <c r="M234" s="11">
        <f t="shared" si="20"/>
        <v>0</v>
      </c>
      <c r="N234" s="113"/>
      <c r="O234" s="113"/>
      <c r="P234" s="113"/>
      <c r="Q234" s="113"/>
      <c r="R234" s="113"/>
      <c r="S234" s="113"/>
      <c r="T234" s="113"/>
      <c r="U234" s="114"/>
    </row>
    <row r="235" spans="1:21" ht="15" hidden="1" thickTop="1" x14ac:dyDescent="0.3">
      <c r="A235" s="76" t="s">
        <v>18</v>
      </c>
      <c r="B235" s="154"/>
      <c r="C235" s="155"/>
      <c r="D235" s="155"/>
      <c r="E235" s="155"/>
      <c r="F235" s="155"/>
      <c r="G235" s="155"/>
      <c r="H235" s="156"/>
      <c r="I235" s="77">
        <v>0</v>
      </c>
      <c r="J235" s="110">
        <v>0</v>
      </c>
      <c r="K235" s="11">
        <f t="shared" si="21"/>
        <v>0</v>
      </c>
      <c r="L235" s="11">
        <f t="shared" si="19"/>
        <v>0</v>
      </c>
      <c r="M235" s="11">
        <f t="shared" si="20"/>
        <v>0</v>
      </c>
      <c r="N235" s="113"/>
      <c r="O235" s="113"/>
      <c r="P235" s="113"/>
      <c r="Q235" s="113"/>
      <c r="R235" s="113"/>
      <c r="S235" s="113"/>
      <c r="T235" s="113"/>
      <c r="U235" s="114"/>
    </row>
    <row r="236" spans="1:21" ht="15" thickTop="1" x14ac:dyDescent="0.3">
      <c r="A236" s="1"/>
      <c r="B236" s="19"/>
      <c r="C236" s="1"/>
      <c r="D236" s="1"/>
      <c r="E236" s="1"/>
      <c r="F236" s="1"/>
      <c r="G236" s="1"/>
      <c r="H236" s="1"/>
      <c r="I236" s="1"/>
      <c r="J236" s="1"/>
      <c r="K236" s="23"/>
      <c r="N236" s="113"/>
      <c r="O236" s="113"/>
      <c r="P236" s="113"/>
      <c r="Q236" s="113"/>
      <c r="R236" s="113"/>
      <c r="S236" s="113"/>
      <c r="T236" s="113"/>
      <c r="U236" s="114"/>
    </row>
    <row r="237" spans="1:21" x14ac:dyDescent="0.3">
      <c r="A237" s="1"/>
      <c r="B237" s="19"/>
      <c r="C237" s="1"/>
      <c r="D237" s="1"/>
      <c r="E237" s="1"/>
      <c r="F237" s="1"/>
      <c r="G237" s="1"/>
      <c r="H237" s="1"/>
      <c r="I237" s="1"/>
      <c r="J237" s="1"/>
      <c r="K237" s="15" t="s">
        <v>29</v>
      </c>
      <c r="L237" s="15" t="s">
        <v>30</v>
      </c>
      <c r="M237" s="16" t="s">
        <v>9</v>
      </c>
      <c r="N237" s="113"/>
      <c r="O237" s="113"/>
      <c r="P237" s="113"/>
      <c r="Q237" s="113"/>
      <c r="R237" s="113"/>
      <c r="S237" s="113"/>
      <c r="T237" s="113"/>
      <c r="U237" s="114"/>
    </row>
    <row r="238" spans="1:21" x14ac:dyDescent="0.3">
      <c r="A238" s="18"/>
      <c r="B238" s="176" t="s">
        <v>129</v>
      </c>
      <c r="C238" s="176"/>
      <c r="D238" s="176"/>
      <c r="E238" s="176"/>
      <c r="F238" s="176"/>
      <c r="G238" s="176"/>
      <c r="H238" s="176"/>
      <c r="I238" s="176"/>
      <c r="J238" s="177"/>
      <c r="K238" s="36">
        <f>SUM(K227:K235,K215:K223)</f>
        <v>0</v>
      </c>
      <c r="L238" s="36">
        <f>SUM(L227:L235,L215:L223)</f>
        <v>0</v>
      </c>
      <c r="M238" s="36">
        <f>SUM(M227:M235,M215:M223)</f>
        <v>0</v>
      </c>
      <c r="N238" s="113"/>
      <c r="O238" s="113"/>
      <c r="P238" s="113"/>
      <c r="Q238" s="113"/>
      <c r="R238" s="113"/>
      <c r="S238" s="113"/>
      <c r="T238" s="113"/>
      <c r="U238" s="114"/>
    </row>
    <row r="239" spans="1:21" x14ac:dyDescent="0.3">
      <c r="A239" s="1"/>
      <c r="B239" s="28"/>
      <c r="C239" s="28"/>
      <c r="D239" s="28"/>
      <c r="E239" s="28"/>
      <c r="F239" s="28"/>
      <c r="G239" s="28"/>
      <c r="H239" s="28"/>
      <c r="I239" s="28"/>
      <c r="J239" s="28"/>
      <c r="K239" s="22"/>
      <c r="N239" s="113"/>
      <c r="O239" s="113"/>
      <c r="P239" s="113"/>
      <c r="Q239" s="113"/>
      <c r="R239" s="113"/>
      <c r="S239" s="113"/>
      <c r="T239" s="113"/>
      <c r="U239" s="114"/>
    </row>
    <row r="240" spans="1:21" ht="15" thickBot="1" x14ac:dyDescent="0.35">
      <c r="A240" s="62"/>
      <c r="B240" s="64" t="s">
        <v>127</v>
      </c>
      <c r="C240" s="63"/>
      <c r="D240" s="63"/>
      <c r="E240" s="63"/>
      <c r="F240" s="63"/>
      <c r="G240" s="63"/>
      <c r="H240" s="63"/>
      <c r="I240" s="63"/>
      <c r="J240" s="63"/>
      <c r="K240" s="61"/>
      <c r="L240" s="61"/>
      <c r="M240" s="61"/>
      <c r="N240" s="113"/>
      <c r="O240" s="113"/>
      <c r="P240" s="113"/>
      <c r="Q240" s="113"/>
      <c r="R240" s="113"/>
      <c r="S240" s="113"/>
      <c r="T240" s="113"/>
      <c r="U240" s="114"/>
    </row>
    <row r="241" spans="1:21" ht="15" thickTop="1" x14ac:dyDescent="0.3">
      <c r="A241" s="1"/>
      <c r="B241" s="28"/>
      <c r="C241" s="28"/>
      <c r="D241" s="28"/>
      <c r="E241" s="28"/>
      <c r="F241" s="28"/>
      <c r="G241" s="28"/>
      <c r="H241" s="28"/>
      <c r="I241" s="28"/>
      <c r="J241" s="28"/>
      <c r="K241" s="22"/>
      <c r="N241" s="113"/>
      <c r="O241" s="113"/>
      <c r="P241" s="113"/>
      <c r="Q241" s="113"/>
      <c r="R241" s="113"/>
      <c r="S241" s="113"/>
      <c r="T241" s="113"/>
      <c r="U241" s="114"/>
    </row>
    <row r="242" spans="1:21" ht="39.6" x14ac:dyDescent="0.3">
      <c r="B242" s="166" t="s">
        <v>34</v>
      </c>
      <c r="C242" s="169"/>
      <c r="D242" s="169"/>
      <c r="E242" s="169"/>
      <c r="F242" s="169"/>
      <c r="G242" s="169"/>
      <c r="H242" s="170"/>
      <c r="I242" s="15" t="s">
        <v>37</v>
      </c>
      <c r="J242" s="15" t="s">
        <v>120</v>
      </c>
      <c r="K242" s="15" t="s">
        <v>29</v>
      </c>
      <c r="L242" s="15" t="s">
        <v>30</v>
      </c>
      <c r="M242" s="16" t="s">
        <v>9</v>
      </c>
      <c r="N242" s="113"/>
      <c r="O242" s="113"/>
      <c r="P242" s="113"/>
      <c r="Q242" s="113"/>
      <c r="R242" s="113"/>
      <c r="S242" s="113"/>
      <c r="T242" s="113"/>
      <c r="U242" s="114"/>
    </row>
    <row r="243" spans="1:21" x14ac:dyDescent="0.3">
      <c r="A243" s="76" t="s">
        <v>10</v>
      </c>
      <c r="B243" s="154"/>
      <c r="C243" s="155"/>
      <c r="D243" s="155"/>
      <c r="E243" s="155"/>
      <c r="F243" s="155"/>
      <c r="G243" s="155"/>
      <c r="H243" s="156"/>
      <c r="I243" s="77">
        <v>0</v>
      </c>
      <c r="J243" s="105">
        <v>0</v>
      </c>
      <c r="K243" s="11">
        <f>ROUND(I243*J243,0)</f>
        <v>0</v>
      </c>
      <c r="L243" s="11">
        <f>ROUND(I243-K243,0)</f>
        <v>0</v>
      </c>
      <c r="M243" s="11">
        <f>K243+L243</f>
        <v>0</v>
      </c>
      <c r="N243" s="113"/>
      <c r="O243" s="113"/>
      <c r="P243" s="113"/>
      <c r="Q243" s="113"/>
      <c r="R243" s="113"/>
      <c r="S243" s="113"/>
      <c r="T243" s="113"/>
      <c r="U243" s="114"/>
    </row>
    <row r="244" spans="1:21" x14ac:dyDescent="0.3">
      <c r="A244" s="76" t="s">
        <v>11</v>
      </c>
      <c r="B244" s="154"/>
      <c r="C244" s="155"/>
      <c r="D244" s="155"/>
      <c r="E244" s="155"/>
      <c r="F244" s="155"/>
      <c r="G244" s="155"/>
      <c r="H244" s="156"/>
      <c r="I244" s="77">
        <v>0</v>
      </c>
      <c r="J244" s="105">
        <v>0</v>
      </c>
      <c r="K244" s="11">
        <f>ROUND(I244*J244,0)</f>
        <v>0</v>
      </c>
      <c r="L244" s="11">
        <f>ROUND(I244-K244,0)</f>
        <v>0</v>
      </c>
      <c r="M244" s="11">
        <f t="shared" ref="M244:M267" si="22">K244+L244</f>
        <v>0</v>
      </c>
      <c r="N244" s="113"/>
      <c r="O244" s="113"/>
      <c r="P244" s="113"/>
      <c r="Q244" s="113"/>
      <c r="R244" s="113"/>
      <c r="S244" s="113"/>
      <c r="T244" s="113"/>
      <c r="U244" s="114"/>
    </row>
    <row r="245" spans="1:21" x14ac:dyDescent="0.3">
      <c r="A245" s="76" t="s">
        <v>12</v>
      </c>
      <c r="B245" s="154"/>
      <c r="C245" s="155"/>
      <c r="D245" s="155"/>
      <c r="E245" s="155"/>
      <c r="F245" s="155"/>
      <c r="G245" s="155"/>
      <c r="H245" s="156"/>
      <c r="I245" s="77">
        <v>0</v>
      </c>
      <c r="J245" s="105">
        <v>0</v>
      </c>
      <c r="K245" s="11">
        <f t="shared" ref="K245:K267" si="23">ROUND(I245*J245,0)</f>
        <v>0</v>
      </c>
      <c r="L245" s="11">
        <f t="shared" ref="L245:L267" si="24">ROUND(I245-K245,0)</f>
        <v>0</v>
      </c>
      <c r="M245" s="11">
        <f t="shared" si="22"/>
        <v>0</v>
      </c>
      <c r="N245" s="113"/>
      <c r="O245" s="113"/>
      <c r="P245" s="113"/>
      <c r="Q245" s="113"/>
      <c r="R245" s="113"/>
      <c r="S245" s="113"/>
      <c r="T245" s="113"/>
      <c r="U245" s="114"/>
    </row>
    <row r="246" spans="1:21" x14ac:dyDescent="0.3">
      <c r="A246" s="76" t="s">
        <v>13</v>
      </c>
      <c r="B246" s="154"/>
      <c r="C246" s="155"/>
      <c r="D246" s="155"/>
      <c r="E246" s="155"/>
      <c r="F246" s="155"/>
      <c r="G246" s="155"/>
      <c r="H246" s="156"/>
      <c r="I246" s="77">
        <v>0</v>
      </c>
      <c r="J246" s="105">
        <v>0</v>
      </c>
      <c r="K246" s="11">
        <f t="shared" si="23"/>
        <v>0</v>
      </c>
      <c r="L246" s="11">
        <f t="shared" si="24"/>
        <v>0</v>
      </c>
      <c r="M246" s="11">
        <f t="shared" si="22"/>
        <v>0</v>
      </c>
      <c r="N246" s="113"/>
      <c r="O246" s="113"/>
      <c r="P246" s="113"/>
      <c r="Q246" s="113"/>
      <c r="R246" s="113"/>
      <c r="S246" s="113"/>
      <c r="T246" s="113"/>
      <c r="U246" s="114"/>
    </row>
    <row r="247" spans="1:21" x14ac:dyDescent="0.3">
      <c r="A247" s="76" t="s">
        <v>14</v>
      </c>
      <c r="B247" s="154"/>
      <c r="C247" s="155"/>
      <c r="D247" s="155"/>
      <c r="E247" s="155"/>
      <c r="F247" s="155"/>
      <c r="G247" s="155"/>
      <c r="H247" s="156"/>
      <c r="I247" s="77">
        <v>0</v>
      </c>
      <c r="J247" s="105">
        <v>0</v>
      </c>
      <c r="K247" s="11">
        <f t="shared" si="23"/>
        <v>0</v>
      </c>
      <c r="L247" s="11">
        <f t="shared" si="24"/>
        <v>0</v>
      </c>
      <c r="M247" s="11">
        <f t="shared" si="22"/>
        <v>0</v>
      </c>
      <c r="N247" s="113"/>
      <c r="O247" s="113"/>
      <c r="P247" s="113"/>
      <c r="Q247" s="113"/>
      <c r="R247" s="113"/>
      <c r="S247" s="113"/>
      <c r="T247" s="113"/>
      <c r="U247" s="114"/>
    </row>
    <row r="248" spans="1:21" x14ac:dyDescent="0.3">
      <c r="A248" s="76" t="s">
        <v>15</v>
      </c>
      <c r="B248" s="154"/>
      <c r="C248" s="155"/>
      <c r="D248" s="155"/>
      <c r="E248" s="155"/>
      <c r="F248" s="155"/>
      <c r="G248" s="155"/>
      <c r="H248" s="156"/>
      <c r="I248" s="77">
        <v>0</v>
      </c>
      <c r="J248" s="105">
        <v>0</v>
      </c>
      <c r="K248" s="11">
        <f t="shared" si="23"/>
        <v>0</v>
      </c>
      <c r="L248" s="11">
        <f t="shared" si="24"/>
        <v>0</v>
      </c>
      <c r="M248" s="11">
        <f t="shared" si="22"/>
        <v>0</v>
      </c>
      <c r="N248" s="113"/>
      <c r="O248" s="113"/>
      <c r="P248" s="113"/>
      <c r="Q248" s="113"/>
      <c r="R248" s="113"/>
      <c r="S248" s="113"/>
      <c r="T248" s="113"/>
      <c r="U248" s="114"/>
    </row>
    <row r="249" spans="1:21" x14ac:dyDescent="0.3">
      <c r="A249" s="76" t="s">
        <v>16</v>
      </c>
      <c r="B249" s="154"/>
      <c r="C249" s="155"/>
      <c r="D249" s="155"/>
      <c r="E249" s="155"/>
      <c r="F249" s="155"/>
      <c r="G249" s="155"/>
      <c r="H249" s="156"/>
      <c r="I249" s="77">
        <v>0</v>
      </c>
      <c r="J249" s="105">
        <v>0</v>
      </c>
      <c r="K249" s="11">
        <f t="shared" si="23"/>
        <v>0</v>
      </c>
      <c r="L249" s="11">
        <f t="shared" si="24"/>
        <v>0</v>
      </c>
      <c r="M249" s="11">
        <f t="shared" si="22"/>
        <v>0</v>
      </c>
      <c r="N249" s="113"/>
      <c r="O249" s="113"/>
      <c r="P249" s="113"/>
      <c r="Q249" s="113"/>
      <c r="R249" s="113"/>
      <c r="S249" s="113"/>
      <c r="T249" s="113"/>
      <c r="U249" s="114"/>
    </row>
    <row r="250" spans="1:21" x14ac:dyDescent="0.3">
      <c r="A250" s="76" t="s">
        <v>17</v>
      </c>
      <c r="B250" s="154"/>
      <c r="C250" s="155"/>
      <c r="D250" s="155"/>
      <c r="E250" s="155"/>
      <c r="F250" s="155"/>
      <c r="G250" s="155"/>
      <c r="H250" s="156"/>
      <c r="I250" s="77">
        <v>0</v>
      </c>
      <c r="J250" s="105">
        <v>0</v>
      </c>
      <c r="K250" s="11">
        <f t="shared" si="23"/>
        <v>0</v>
      </c>
      <c r="L250" s="11">
        <f t="shared" si="24"/>
        <v>0</v>
      </c>
      <c r="M250" s="11">
        <f t="shared" si="22"/>
        <v>0</v>
      </c>
      <c r="N250" s="113"/>
      <c r="O250" s="113"/>
      <c r="P250" s="113"/>
      <c r="Q250" s="113"/>
      <c r="R250" s="113"/>
      <c r="S250" s="113"/>
      <c r="T250" s="113"/>
      <c r="U250" s="114"/>
    </row>
    <row r="251" spans="1:21" x14ac:dyDescent="0.3">
      <c r="A251" s="76" t="s">
        <v>18</v>
      </c>
      <c r="B251" s="154"/>
      <c r="C251" s="155"/>
      <c r="D251" s="155"/>
      <c r="E251" s="155"/>
      <c r="F251" s="155"/>
      <c r="G251" s="155"/>
      <c r="H251" s="156"/>
      <c r="I251" s="77">
        <v>0</v>
      </c>
      <c r="J251" s="105">
        <v>0</v>
      </c>
      <c r="K251" s="11">
        <f t="shared" si="23"/>
        <v>0</v>
      </c>
      <c r="L251" s="11">
        <f t="shared" si="24"/>
        <v>0</v>
      </c>
      <c r="M251" s="11">
        <f t="shared" si="22"/>
        <v>0</v>
      </c>
      <c r="N251" s="113"/>
      <c r="O251" s="113"/>
      <c r="P251" s="113"/>
      <c r="Q251" s="113"/>
      <c r="R251" s="113"/>
      <c r="S251" s="113"/>
      <c r="T251" s="113"/>
      <c r="U251" s="114"/>
    </row>
    <row r="252" spans="1:21" x14ac:dyDescent="0.3">
      <c r="A252" s="76" t="s">
        <v>19</v>
      </c>
      <c r="B252" s="154"/>
      <c r="C252" s="155"/>
      <c r="D252" s="155"/>
      <c r="E252" s="155"/>
      <c r="F252" s="155"/>
      <c r="G252" s="155"/>
      <c r="H252" s="156"/>
      <c r="I252" s="77">
        <v>0</v>
      </c>
      <c r="J252" s="105">
        <v>0</v>
      </c>
      <c r="K252" s="11">
        <f t="shared" si="23"/>
        <v>0</v>
      </c>
      <c r="L252" s="11">
        <f t="shared" si="24"/>
        <v>0</v>
      </c>
      <c r="M252" s="11">
        <f t="shared" si="22"/>
        <v>0</v>
      </c>
      <c r="N252" s="113"/>
      <c r="O252" s="113"/>
      <c r="P252" s="113"/>
      <c r="Q252" s="113"/>
      <c r="R252" s="113"/>
      <c r="S252" s="113"/>
      <c r="T252" s="113"/>
      <c r="U252" s="114"/>
    </row>
    <row r="253" spans="1:21" x14ac:dyDescent="0.3">
      <c r="A253" s="76" t="s">
        <v>20</v>
      </c>
      <c r="B253" s="154"/>
      <c r="C253" s="155"/>
      <c r="D253" s="155"/>
      <c r="E253" s="155"/>
      <c r="F253" s="155"/>
      <c r="G253" s="155"/>
      <c r="H253" s="156"/>
      <c r="I253" s="77">
        <v>0</v>
      </c>
      <c r="J253" s="105">
        <v>0</v>
      </c>
      <c r="K253" s="11">
        <f t="shared" si="23"/>
        <v>0</v>
      </c>
      <c r="L253" s="11">
        <f t="shared" si="24"/>
        <v>0</v>
      </c>
      <c r="M253" s="11">
        <f t="shared" si="22"/>
        <v>0</v>
      </c>
      <c r="N253" s="113"/>
      <c r="O253" s="113"/>
      <c r="P253" s="113"/>
      <c r="Q253" s="113"/>
      <c r="R253" s="113"/>
      <c r="S253" s="113"/>
      <c r="T253" s="113"/>
      <c r="U253" s="114"/>
    </row>
    <row r="254" spans="1:21" x14ac:dyDescent="0.3">
      <c r="A254" s="76" t="s">
        <v>21</v>
      </c>
      <c r="B254" s="154"/>
      <c r="C254" s="155"/>
      <c r="D254" s="155"/>
      <c r="E254" s="155"/>
      <c r="F254" s="155"/>
      <c r="G254" s="155"/>
      <c r="H254" s="156"/>
      <c r="I254" s="77">
        <v>0</v>
      </c>
      <c r="J254" s="105">
        <v>0</v>
      </c>
      <c r="K254" s="11">
        <f t="shared" si="23"/>
        <v>0</v>
      </c>
      <c r="L254" s="11">
        <f t="shared" si="24"/>
        <v>0</v>
      </c>
      <c r="M254" s="11">
        <f t="shared" si="22"/>
        <v>0</v>
      </c>
      <c r="N254" s="113"/>
      <c r="O254" s="113"/>
      <c r="P254" s="113"/>
      <c r="Q254" s="113"/>
      <c r="R254" s="113"/>
      <c r="S254" s="113"/>
      <c r="T254" s="113"/>
      <c r="U254" s="114"/>
    </row>
    <row r="255" spans="1:21" x14ac:dyDescent="0.3">
      <c r="A255" s="76" t="s">
        <v>52</v>
      </c>
      <c r="B255" s="154"/>
      <c r="C255" s="155"/>
      <c r="D255" s="155"/>
      <c r="E255" s="155"/>
      <c r="F255" s="155"/>
      <c r="G255" s="155"/>
      <c r="H255" s="156"/>
      <c r="I255" s="77">
        <v>0</v>
      </c>
      <c r="J255" s="105">
        <v>0</v>
      </c>
      <c r="K255" s="11">
        <f t="shared" si="23"/>
        <v>0</v>
      </c>
      <c r="L255" s="11">
        <f t="shared" si="24"/>
        <v>0</v>
      </c>
      <c r="M255" s="11">
        <f t="shared" si="22"/>
        <v>0</v>
      </c>
      <c r="N255" s="113"/>
      <c r="O255" s="113"/>
      <c r="P255" s="113"/>
      <c r="Q255" s="113"/>
      <c r="R255" s="113"/>
      <c r="S255" s="113"/>
      <c r="T255" s="113"/>
      <c r="U255" s="114"/>
    </row>
    <row r="256" spans="1:21" x14ac:dyDescent="0.3">
      <c r="A256" s="76" t="s">
        <v>53</v>
      </c>
      <c r="B256" s="154"/>
      <c r="C256" s="155"/>
      <c r="D256" s="155"/>
      <c r="E256" s="155"/>
      <c r="F256" s="155"/>
      <c r="G256" s="155"/>
      <c r="H256" s="156"/>
      <c r="I256" s="77">
        <v>0</v>
      </c>
      <c r="J256" s="105">
        <v>0</v>
      </c>
      <c r="K256" s="11">
        <f t="shared" si="23"/>
        <v>0</v>
      </c>
      <c r="L256" s="11">
        <f t="shared" si="24"/>
        <v>0</v>
      </c>
      <c r="M256" s="11">
        <f t="shared" si="22"/>
        <v>0</v>
      </c>
      <c r="N256" s="113"/>
      <c r="O256" s="113"/>
      <c r="P256" s="113"/>
      <c r="Q256" s="113"/>
      <c r="R256" s="113"/>
      <c r="S256" s="113"/>
      <c r="T256" s="113"/>
      <c r="U256" s="114"/>
    </row>
    <row r="257" spans="1:21" x14ac:dyDescent="0.3">
      <c r="A257" s="76" t="s">
        <v>54</v>
      </c>
      <c r="B257" s="154"/>
      <c r="C257" s="155"/>
      <c r="D257" s="155"/>
      <c r="E257" s="155"/>
      <c r="F257" s="155"/>
      <c r="G257" s="155"/>
      <c r="H257" s="156"/>
      <c r="I257" s="77">
        <v>0</v>
      </c>
      <c r="J257" s="105">
        <v>0</v>
      </c>
      <c r="K257" s="11">
        <f t="shared" si="23"/>
        <v>0</v>
      </c>
      <c r="L257" s="11">
        <f t="shared" si="24"/>
        <v>0</v>
      </c>
      <c r="M257" s="11">
        <f t="shared" si="22"/>
        <v>0</v>
      </c>
      <c r="N257" s="113"/>
      <c r="O257" s="113"/>
      <c r="P257" s="113"/>
      <c r="Q257" s="113"/>
      <c r="R257" s="113"/>
      <c r="S257" s="113"/>
      <c r="T257" s="113"/>
      <c r="U257" s="114"/>
    </row>
    <row r="258" spans="1:21" x14ac:dyDescent="0.3">
      <c r="A258" s="76" t="s">
        <v>55</v>
      </c>
      <c r="B258" s="154"/>
      <c r="C258" s="155"/>
      <c r="D258" s="155"/>
      <c r="E258" s="155"/>
      <c r="F258" s="155"/>
      <c r="G258" s="155"/>
      <c r="H258" s="156"/>
      <c r="I258" s="77">
        <v>0</v>
      </c>
      <c r="J258" s="105">
        <v>0</v>
      </c>
      <c r="K258" s="11">
        <f t="shared" si="23"/>
        <v>0</v>
      </c>
      <c r="L258" s="11">
        <f t="shared" si="24"/>
        <v>0</v>
      </c>
      <c r="M258" s="11">
        <f t="shared" si="22"/>
        <v>0</v>
      </c>
      <c r="N258" s="113"/>
      <c r="O258" s="113"/>
      <c r="P258" s="113"/>
      <c r="Q258" s="113"/>
      <c r="R258" s="113"/>
      <c r="S258" s="113"/>
      <c r="T258" s="113"/>
      <c r="U258" s="114"/>
    </row>
    <row r="259" spans="1:21" x14ac:dyDescent="0.3">
      <c r="A259" s="76" t="s">
        <v>57</v>
      </c>
      <c r="B259" s="154"/>
      <c r="C259" s="155"/>
      <c r="D259" s="155"/>
      <c r="E259" s="155"/>
      <c r="F259" s="155"/>
      <c r="G259" s="155"/>
      <c r="H259" s="156"/>
      <c r="I259" s="77">
        <v>0</v>
      </c>
      <c r="J259" s="105">
        <v>0</v>
      </c>
      <c r="K259" s="11">
        <f t="shared" si="23"/>
        <v>0</v>
      </c>
      <c r="L259" s="11">
        <f t="shared" si="24"/>
        <v>0</v>
      </c>
      <c r="M259" s="11">
        <f t="shared" si="22"/>
        <v>0</v>
      </c>
      <c r="N259" s="113"/>
      <c r="O259" s="113"/>
      <c r="P259" s="113"/>
      <c r="Q259" s="113"/>
      <c r="R259" s="113"/>
      <c r="S259" s="113"/>
      <c r="T259" s="113"/>
      <c r="U259" s="114"/>
    </row>
    <row r="260" spans="1:21" x14ac:dyDescent="0.3">
      <c r="A260" s="76" t="s">
        <v>56</v>
      </c>
      <c r="B260" s="154"/>
      <c r="C260" s="155"/>
      <c r="D260" s="155"/>
      <c r="E260" s="155"/>
      <c r="F260" s="155"/>
      <c r="G260" s="155"/>
      <c r="H260" s="156"/>
      <c r="I260" s="77">
        <v>0</v>
      </c>
      <c r="J260" s="105">
        <v>0</v>
      </c>
      <c r="K260" s="11">
        <f t="shared" si="23"/>
        <v>0</v>
      </c>
      <c r="L260" s="11">
        <f t="shared" si="24"/>
        <v>0</v>
      </c>
      <c r="M260" s="11">
        <f t="shared" si="22"/>
        <v>0</v>
      </c>
      <c r="N260" s="113"/>
      <c r="O260" s="113"/>
      <c r="P260" s="113"/>
      <c r="Q260" s="113"/>
      <c r="R260" s="113"/>
      <c r="S260" s="113"/>
      <c r="T260" s="113"/>
      <c r="U260" s="114"/>
    </row>
    <row r="261" spans="1:21" x14ac:dyDescent="0.3">
      <c r="A261" s="76" t="s">
        <v>58</v>
      </c>
      <c r="B261" s="154"/>
      <c r="C261" s="155"/>
      <c r="D261" s="155"/>
      <c r="E261" s="155"/>
      <c r="F261" s="155"/>
      <c r="G261" s="155"/>
      <c r="H261" s="156"/>
      <c r="I261" s="77">
        <v>0</v>
      </c>
      <c r="J261" s="105">
        <v>0</v>
      </c>
      <c r="K261" s="11">
        <f t="shared" si="23"/>
        <v>0</v>
      </c>
      <c r="L261" s="11">
        <f t="shared" si="24"/>
        <v>0</v>
      </c>
      <c r="M261" s="11">
        <f t="shared" si="22"/>
        <v>0</v>
      </c>
      <c r="N261" s="113"/>
      <c r="O261" s="113"/>
      <c r="P261" s="113"/>
      <c r="Q261" s="113"/>
      <c r="R261" s="113"/>
      <c r="S261" s="113"/>
      <c r="T261" s="113"/>
      <c r="U261" s="114"/>
    </row>
    <row r="262" spans="1:21" x14ac:dyDescent="0.3">
      <c r="A262" s="76" t="s">
        <v>59</v>
      </c>
      <c r="B262" s="154"/>
      <c r="C262" s="155"/>
      <c r="D262" s="155"/>
      <c r="E262" s="155"/>
      <c r="F262" s="155"/>
      <c r="G262" s="155"/>
      <c r="H262" s="156"/>
      <c r="I262" s="77">
        <v>0</v>
      </c>
      <c r="J262" s="105">
        <v>0</v>
      </c>
      <c r="K262" s="11">
        <f t="shared" si="23"/>
        <v>0</v>
      </c>
      <c r="L262" s="11">
        <f t="shared" si="24"/>
        <v>0</v>
      </c>
      <c r="M262" s="11">
        <f t="shared" si="22"/>
        <v>0</v>
      </c>
      <c r="N262" s="113"/>
      <c r="O262" s="113"/>
      <c r="P262" s="113"/>
      <c r="Q262" s="113"/>
      <c r="R262" s="113"/>
      <c r="S262" s="113"/>
      <c r="T262" s="113"/>
      <c r="U262" s="114"/>
    </row>
    <row r="263" spans="1:21" x14ac:dyDescent="0.3">
      <c r="A263" s="80" t="s">
        <v>60</v>
      </c>
      <c r="B263" s="154"/>
      <c r="C263" s="155"/>
      <c r="D263" s="155"/>
      <c r="E263" s="155"/>
      <c r="F263" s="155"/>
      <c r="G263" s="155"/>
      <c r="H263" s="156"/>
      <c r="I263" s="77">
        <v>0</v>
      </c>
      <c r="J263" s="105">
        <v>0</v>
      </c>
      <c r="K263" s="11">
        <f t="shared" si="23"/>
        <v>0</v>
      </c>
      <c r="L263" s="11">
        <f t="shared" si="24"/>
        <v>0</v>
      </c>
      <c r="M263" s="11">
        <f t="shared" si="22"/>
        <v>0</v>
      </c>
      <c r="N263" s="113"/>
      <c r="O263" s="113"/>
      <c r="P263" s="113"/>
      <c r="Q263" s="113"/>
      <c r="R263" s="113"/>
      <c r="S263" s="113"/>
      <c r="T263" s="113"/>
      <c r="U263" s="114"/>
    </row>
    <row r="264" spans="1:21" x14ac:dyDescent="0.3">
      <c r="A264" s="80" t="s">
        <v>61</v>
      </c>
      <c r="B264" s="154"/>
      <c r="C264" s="155"/>
      <c r="D264" s="155"/>
      <c r="E264" s="155"/>
      <c r="F264" s="155"/>
      <c r="G264" s="155"/>
      <c r="H264" s="156"/>
      <c r="I264" s="77">
        <v>0</v>
      </c>
      <c r="J264" s="105">
        <v>0</v>
      </c>
      <c r="K264" s="11">
        <f t="shared" si="23"/>
        <v>0</v>
      </c>
      <c r="L264" s="11">
        <f t="shared" si="24"/>
        <v>0</v>
      </c>
      <c r="M264" s="11">
        <f t="shared" si="22"/>
        <v>0</v>
      </c>
      <c r="N264" s="113"/>
      <c r="O264" s="113"/>
      <c r="P264" s="113"/>
      <c r="Q264" s="113"/>
      <c r="R264" s="113"/>
      <c r="S264" s="113"/>
      <c r="T264" s="113"/>
      <c r="U264" s="114"/>
    </row>
    <row r="265" spans="1:21" x14ac:dyDescent="0.3">
      <c r="A265" s="80" t="s">
        <v>62</v>
      </c>
      <c r="B265" s="154"/>
      <c r="C265" s="155"/>
      <c r="D265" s="155"/>
      <c r="E265" s="155"/>
      <c r="F265" s="155"/>
      <c r="G265" s="155"/>
      <c r="H265" s="156"/>
      <c r="I265" s="77">
        <v>0</v>
      </c>
      <c r="J265" s="105">
        <v>0</v>
      </c>
      <c r="K265" s="11">
        <f t="shared" si="23"/>
        <v>0</v>
      </c>
      <c r="L265" s="11">
        <f t="shared" si="24"/>
        <v>0</v>
      </c>
      <c r="M265" s="11">
        <f t="shared" si="22"/>
        <v>0</v>
      </c>
      <c r="N265" s="113"/>
      <c r="O265" s="113"/>
      <c r="P265" s="113"/>
      <c r="Q265" s="113"/>
      <c r="R265" s="113"/>
      <c r="S265" s="113"/>
      <c r="T265" s="113"/>
      <c r="U265" s="114"/>
    </row>
    <row r="266" spans="1:21" x14ac:dyDescent="0.3">
      <c r="A266" s="80" t="s">
        <v>63</v>
      </c>
      <c r="B266" s="154"/>
      <c r="C266" s="155"/>
      <c r="D266" s="155"/>
      <c r="E266" s="155"/>
      <c r="F266" s="155"/>
      <c r="G266" s="155"/>
      <c r="H266" s="156"/>
      <c r="I266" s="77">
        <v>0</v>
      </c>
      <c r="J266" s="105">
        <v>0</v>
      </c>
      <c r="K266" s="11">
        <f t="shared" si="23"/>
        <v>0</v>
      </c>
      <c r="L266" s="11">
        <f t="shared" si="24"/>
        <v>0</v>
      </c>
      <c r="M266" s="11">
        <f t="shared" si="22"/>
        <v>0</v>
      </c>
      <c r="N266" s="113"/>
      <c r="O266" s="113"/>
      <c r="P266" s="113"/>
      <c r="Q266" s="113"/>
      <c r="R266" s="113"/>
      <c r="S266" s="113"/>
      <c r="T266" s="113"/>
      <c r="U266" s="114"/>
    </row>
    <row r="267" spans="1:21" x14ac:dyDescent="0.3">
      <c r="A267" s="80" t="s">
        <v>64</v>
      </c>
      <c r="B267" s="154"/>
      <c r="C267" s="155"/>
      <c r="D267" s="155"/>
      <c r="E267" s="155"/>
      <c r="F267" s="155"/>
      <c r="G267" s="155"/>
      <c r="H267" s="156"/>
      <c r="I267" s="77">
        <v>0</v>
      </c>
      <c r="J267" s="105">
        <v>0</v>
      </c>
      <c r="K267" s="11">
        <f t="shared" si="23"/>
        <v>0</v>
      </c>
      <c r="L267" s="11">
        <f t="shared" si="24"/>
        <v>0</v>
      </c>
      <c r="M267" s="11">
        <f t="shared" si="22"/>
        <v>0</v>
      </c>
      <c r="N267" s="113"/>
      <c r="O267" s="113"/>
      <c r="P267" s="113"/>
      <c r="Q267" s="113"/>
      <c r="R267" s="113"/>
      <c r="S267" s="113"/>
      <c r="T267" s="113"/>
      <c r="U267" s="114"/>
    </row>
    <row r="268" spans="1:21" x14ac:dyDescent="0.3">
      <c r="A268" s="1"/>
      <c r="B268" s="28"/>
      <c r="C268" s="28"/>
      <c r="D268" s="28"/>
      <c r="E268" s="28"/>
      <c r="F268" s="28"/>
      <c r="G268" s="28"/>
      <c r="H268" s="28"/>
      <c r="I268" s="28"/>
      <c r="J268" s="28"/>
      <c r="K268" s="22"/>
      <c r="N268" s="113"/>
      <c r="O268" s="113"/>
      <c r="P268" s="113"/>
      <c r="Q268" s="113"/>
      <c r="R268" s="113"/>
      <c r="S268" s="113"/>
      <c r="T268" s="113"/>
      <c r="U268" s="114"/>
    </row>
    <row r="269" spans="1:21" x14ac:dyDescent="0.3">
      <c r="A269" s="1"/>
      <c r="B269" s="19"/>
      <c r="C269" s="1"/>
      <c r="D269" s="1"/>
      <c r="E269" s="1"/>
      <c r="F269" s="1"/>
      <c r="G269" s="1"/>
      <c r="H269" s="1"/>
      <c r="I269" s="1"/>
      <c r="J269" s="1"/>
      <c r="K269" s="15" t="s">
        <v>29</v>
      </c>
      <c r="L269" s="15" t="s">
        <v>30</v>
      </c>
      <c r="M269" s="16" t="s">
        <v>9</v>
      </c>
      <c r="N269" s="113"/>
      <c r="O269" s="113"/>
      <c r="P269" s="113"/>
      <c r="Q269" s="113"/>
      <c r="R269" s="113"/>
      <c r="S269" s="113"/>
      <c r="T269" s="113"/>
      <c r="U269" s="114"/>
    </row>
    <row r="270" spans="1:21" x14ac:dyDescent="0.3">
      <c r="A270" s="18"/>
      <c r="B270" s="176" t="s">
        <v>45</v>
      </c>
      <c r="C270" s="176"/>
      <c r="D270" s="176"/>
      <c r="E270" s="176"/>
      <c r="F270" s="176"/>
      <c r="G270" s="176"/>
      <c r="H270" s="176"/>
      <c r="I270" s="176"/>
      <c r="J270" s="177"/>
      <c r="K270" s="36">
        <f>SUM(K243:K267)</f>
        <v>0</v>
      </c>
      <c r="L270" s="36">
        <f>SUM(L243:L267)</f>
        <v>0</v>
      </c>
      <c r="M270" s="36">
        <f>SUM(M243:M267)</f>
        <v>0</v>
      </c>
      <c r="N270" s="113"/>
      <c r="O270" s="113"/>
      <c r="P270" s="113"/>
      <c r="Q270" s="113"/>
      <c r="R270" s="113"/>
      <c r="S270" s="113"/>
      <c r="T270" s="113"/>
      <c r="U270" s="114"/>
    </row>
    <row r="271" spans="1:21" x14ac:dyDescent="0.3">
      <c r="A271" s="39"/>
      <c r="B271" s="40"/>
      <c r="C271" s="40"/>
      <c r="D271" s="40"/>
      <c r="E271" s="40"/>
      <c r="F271" s="40"/>
      <c r="G271" s="40"/>
      <c r="H271" s="40"/>
      <c r="I271" s="40"/>
      <c r="J271" s="40"/>
      <c r="K271" s="40"/>
      <c r="L271" s="40"/>
      <c r="M271" s="41"/>
      <c r="N271" s="113"/>
      <c r="O271" s="113"/>
      <c r="P271" s="113"/>
      <c r="Q271" s="113"/>
      <c r="R271" s="113"/>
      <c r="S271" s="113"/>
      <c r="T271" s="113"/>
      <c r="U271" s="114"/>
    </row>
    <row r="272" spans="1:21" x14ac:dyDescent="0.3">
      <c r="A272" s="123"/>
      <c r="B272" s="124" t="s">
        <v>131</v>
      </c>
      <c r="C272" s="125"/>
      <c r="D272" s="125"/>
      <c r="E272" s="125"/>
      <c r="F272" s="125"/>
      <c r="G272" s="125"/>
      <c r="H272" s="125"/>
      <c r="I272" s="125"/>
      <c r="J272" s="126"/>
      <c r="K272" s="123"/>
      <c r="L272" s="124"/>
      <c r="M272" s="125"/>
      <c r="N272" s="113"/>
      <c r="O272" s="113"/>
      <c r="P272" s="113"/>
      <c r="Q272" s="113"/>
      <c r="R272" s="113"/>
      <c r="S272" s="113"/>
      <c r="T272" s="113"/>
      <c r="U272" s="114"/>
    </row>
    <row r="273" spans="1:21" ht="15" thickBot="1" x14ac:dyDescent="0.35">
      <c r="A273" s="127"/>
      <c r="B273" s="64" t="s">
        <v>153</v>
      </c>
      <c r="C273" s="128"/>
      <c r="D273" s="128"/>
      <c r="E273" s="128"/>
      <c r="F273" s="128"/>
      <c r="G273" s="128"/>
      <c r="H273" s="128"/>
      <c r="I273" s="128"/>
      <c r="J273" s="129"/>
      <c r="K273" s="127"/>
      <c r="L273" s="64"/>
      <c r="M273" s="128"/>
      <c r="N273" s="113"/>
      <c r="O273" s="113"/>
      <c r="P273" s="113"/>
      <c r="Q273" s="113"/>
      <c r="R273" s="113"/>
      <c r="S273" s="113"/>
      <c r="T273" s="113"/>
      <c r="U273" s="114"/>
    </row>
    <row r="274" spans="1:21" ht="15" thickTop="1" x14ac:dyDescent="0.3">
      <c r="A274" s="31"/>
      <c r="B274" s="3"/>
      <c r="C274" s="32"/>
      <c r="D274" s="32"/>
      <c r="E274" s="32"/>
      <c r="F274" s="32"/>
      <c r="G274" s="32"/>
      <c r="H274" s="32"/>
      <c r="I274" s="32"/>
      <c r="J274" s="32"/>
      <c r="N274" s="113"/>
      <c r="O274" s="113"/>
      <c r="P274" s="113"/>
      <c r="Q274" s="113"/>
      <c r="R274" s="113"/>
      <c r="S274" s="113"/>
      <c r="T274" s="113"/>
      <c r="U274" s="114"/>
    </row>
    <row r="275" spans="1:21" ht="26.25" hidden="1" customHeight="1" x14ac:dyDescent="0.3">
      <c r="A275" s="31"/>
      <c r="B275" s="180" t="s">
        <v>106</v>
      </c>
      <c r="C275" s="181"/>
      <c r="D275" s="181"/>
      <c r="E275" s="181"/>
      <c r="F275" s="181"/>
      <c r="G275" s="181"/>
      <c r="H275" s="181"/>
      <c r="I275" s="181"/>
      <c r="J275" s="181"/>
      <c r="K275" s="181"/>
      <c r="L275" s="181"/>
      <c r="M275" s="181"/>
      <c r="N275" s="113"/>
      <c r="O275" s="113"/>
      <c r="P275" s="113"/>
      <c r="Q275" s="113"/>
      <c r="R275" s="113"/>
      <c r="S275" s="113"/>
      <c r="T275" s="113"/>
      <c r="U275" s="114"/>
    </row>
    <row r="276" spans="1:21" hidden="1" x14ac:dyDescent="0.3">
      <c r="A276" s="39"/>
      <c r="B276" s="40"/>
      <c r="C276" s="40"/>
      <c r="D276" s="40"/>
      <c r="E276" s="40"/>
      <c r="F276" s="40"/>
      <c r="G276" s="40"/>
      <c r="H276" s="40"/>
      <c r="I276" s="40"/>
      <c r="J276" s="40"/>
      <c r="K276" s="40"/>
      <c r="L276" s="40"/>
      <c r="M276" s="41"/>
      <c r="N276" s="113"/>
      <c r="O276" s="113"/>
      <c r="P276" s="113"/>
      <c r="Q276" s="113"/>
      <c r="R276" s="113"/>
      <c r="S276" s="113"/>
      <c r="T276" s="113"/>
      <c r="U276" s="114"/>
    </row>
    <row r="277" spans="1:21" hidden="1" x14ac:dyDescent="0.3">
      <c r="A277" s="76"/>
      <c r="B277" s="166" t="s">
        <v>38</v>
      </c>
      <c r="C277" s="169"/>
      <c r="D277" s="169"/>
      <c r="E277" s="169"/>
      <c r="F277" s="169"/>
      <c r="G277" s="169"/>
      <c r="H277" s="169"/>
      <c r="I277" s="169"/>
      <c r="J277" s="191"/>
      <c r="K277" s="15" t="s">
        <v>29</v>
      </c>
      <c r="L277" s="15" t="s">
        <v>30</v>
      </c>
      <c r="M277" s="16" t="s">
        <v>9</v>
      </c>
      <c r="N277" s="113"/>
      <c r="O277" s="113"/>
      <c r="P277" s="113"/>
      <c r="Q277" s="113"/>
      <c r="R277" s="113"/>
      <c r="S277" s="113"/>
      <c r="T277" s="113"/>
      <c r="U277" s="114"/>
    </row>
    <row r="278" spans="1:21" hidden="1" x14ac:dyDescent="0.3">
      <c r="A278" s="76" t="s">
        <v>10</v>
      </c>
      <c r="B278" s="154"/>
      <c r="C278" s="157"/>
      <c r="D278" s="157"/>
      <c r="E278" s="157"/>
      <c r="F278" s="157"/>
      <c r="G278" s="157"/>
      <c r="H278" s="157"/>
      <c r="I278" s="157"/>
      <c r="J278" s="158"/>
      <c r="K278" s="101">
        <v>0</v>
      </c>
      <c r="L278" s="101">
        <v>0</v>
      </c>
      <c r="M278" s="101">
        <v>0</v>
      </c>
      <c r="N278" s="113"/>
      <c r="O278" s="113"/>
      <c r="P278" s="113"/>
      <c r="Q278" s="113"/>
      <c r="R278" s="113"/>
      <c r="S278" s="113"/>
      <c r="T278" s="113"/>
      <c r="U278" s="114"/>
    </row>
    <row r="279" spans="1:21" hidden="1" x14ac:dyDescent="0.3">
      <c r="A279" s="76" t="s">
        <v>11</v>
      </c>
      <c r="B279" s="154"/>
      <c r="C279" s="157"/>
      <c r="D279" s="157"/>
      <c r="E279" s="157"/>
      <c r="F279" s="157"/>
      <c r="G279" s="157"/>
      <c r="H279" s="157"/>
      <c r="I279" s="157"/>
      <c r="J279" s="158"/>
      <c r="K279" s="101">
        <v>0</v>
      </c>
      <c r="L279" s="101">
        <v>0</v>
      </c>
      <c r="M279" s="101">
        <v>0</v>
      </c>
      <c r="N279" s="113"/>
      <c r="O279" s="113"/>
      <c r="P279" s="113"/>
      <c r="Q279" s="113"/>
      <c r="R279" s="113"/>
      <c r="S279" s="113"/>
      <c r="T279" s="113"/>
      <c r="U279" s="114"/>
    </row>
    <row r="280" spans="1:21" hidden="1" x14ac:dyDescent="0.3">
      <c r="A280" s="76" t="s">
        <v>12</v>
      </c>
      <c r="B280" s="154"/>
      <c r="C280" s="157"/>
      <c r="D280" s="157"/>
      <c r="E280" s="157"/>
      <c r="F280" s="157"/>
      <c r="G280" s="157"/>
      <c r="H280" s="157"/>
      <c r="I280" s="157"/>
      <c r="J280" s="158"/>
      <c r="K280" s="101">
        <v>0</v>
      </c>
      <c r="L280" s="101">
        <v>0</v>
      </c>
      <c r="M280" s="101">
        <v>0</v>
      </c>
      <c r="N280" s="113"/>
      <c r="O280" s="113"/>
      <c r="P280" s="113"/>
      <c r="Q280" s="113"/>
      <c r="R280" s="113"/>
      <c r="S280" s="113"/>
      <c r="T280" s="113"/>
      <c r="U280" s="114"/>
    </row>
    <row r="281" spans="1:21" hidden="1" x14ac:dyDescent="0.3">
      <c r="A281" s="76" t="s">
        <v>13</v>
      </c>
      <c r="B281" s="154"/>
      <c r="C281" s="157"/>
      <c r="D281" s="157"/>
      <c r="E281" s="157"/>
      <c r="F281" s="157"/>
      <c r="G281" s="157"/>
      <c r="H281" s="157"/>
      <c r="I281" s="157"/>
      <c r="J281" s="158"/>
      <c r="K281" s="101">
        <v>0</v>
      </c>
      <c r="L281" s="101">
        <v>0</v>
      </c>
      <c r="M281" s="101">
        <v>0</v>
      </c>
      <c r="N281" s="113"/>
      <c r="O281" s="113"/>
      <c r="P281" s="113"/>
      <c r="Q281" s="113"/>
      <c r="R281" s="113"/>
      <c r="S281" s="113"/>
      <c r="T281" s="113"/>
      <c r="U281" s="114"/>
    </row>
    <row r="282" spans="1:21" hidden="1" x14ac:dyDescent="0.3">
      <c r="A282" s="76" t="s">
        <v>14</v>
      </c>
      <c r="B282" s="154"/>
      <c r="C282" s="157"/>
      <c r="D282" s="157"/>
      <c r="E282" s="157"/>
      <c r="F282" s="157"/>
      <c r="G282" s="157"/>
      <c r="H282" s="157"/>
      <c r="I282" s="157"/>
      <c r="J282" s="158"/>
      <c r="K282" s="101">
        <v>0</v>
      </c>
      <c r="L282" s="101">
        <v>0</v>
      </c>
      <c r="M282" s="101">
        <v>0</v>
      </c>
      <c r="N282" s="113"/>
      <c r="O282" s="113"/>
      <c r="P282" s="113"/>
      <c r="Q282" s="113"/>
      <c r="R282" s="113"/>
      <c r="S282" s="113"/>
      <c r="T282" s="113"/>
      <c r="U282" s="114"/>
    </row>
    <row r="283" spans="1:21" hidden="1" x14ac:dyDescent="0.3">
      <c r="A283" s="76" t="s">
        <v>15</v>
      </c>
      <c r="B283" s="154"/>
      <c r="C283" s="157"/>
      <c r="D283" s="157"/>
      <c r="E283" s="157"/>
      <c r="F283" s="157"/>
      <c r="G283" s="157"/>
      <c r="H283" s="157"/>
      <c r="I283" s="157"/>
      <c r="J283" s="158"/>
      <c r="K283" s="101">
        <v>0</v>
      </c>
      <c r="L283" s="101">
        <v>0</v>
      </c>
      <c r="M283" s="101">
        <v>0</v>
      </c>
      <c r="N283" s="113"/>
      <c r="O283" s="113"/>
      <c r="P283" s="113"/>
      <c r="Q283" s="113"/>
      <c r="R283" s="113"/>
      <c r="S283" s="113"/>
      <c r="T283" s="113"/>
      <c r="U283" s="114"/>
    </row>
    <row r="284" spans="1:21" hidden="1" x14ac:dyDescent="0.3">
      <c r="A284" s="76" t="s">
        <v>16</v>
      </c>
      <c r="B284" s="154"/>
      <c r="C284" s="157"/>
      <c r="D284" s="157"/>
      <c r="E284" s="157"/>
      <c r="F284" s="157"/>
      <c r="G284" s="157"/>
      <c r="H284" s="157"/>
      <c r="I284" s="157"/>
      <c r="J284" s="158"/>
      <c r="K284" s="101">
        <v>0</v>
      </c>
      <c r="L284" s="101">
        <v>0</v>
      </c>
      <c r="M284" s="101">
        <v>0</v>
      </c>
      <c r="N284" s="113"/>
      <c r="O284" s="113"/>
      <c r="P284" s="113"/>
      <c r="Q284" s="113"/>
      <c r="R284" s="113"/>
      <c r="S284" s="113"/>
      <c r="T284" s="113"/>
      <c r="U284" s="114"/>
    </row>
    <row r="285" spans="1:21" hidden="1" x14ac:dyDescent="0.3">
      <c r="A285" s="76" t="s">
        <v>17</v>
      </c>
      <c r="B285" s="154"/>
      <c r="C285" s="157"/>
      <c r="D285" s="157"/>
      <c r="E285" s="157"/>
      <c r="F285" s="157"/>
      <c r="G285" s="157"/>
      <c r="H285" s="157"/>
      <c r="I285" s="157"/>
      <c r="J285" s="158"/>
      <c r="K285" s="101">
        <v>0</v>
      </c>
      <c r="L285" s="101">
        <v>0</v>
      </c>
      <c r="M285" s="101">
        <v>0</v>
      </c>
      <c r="N285" s="113"/>
      <c r="O285" s="113"/>
      <c r="P285" s="113"/>
      <c r="Q285" s="113"/>
      <c r="R285" s="113"/>
      <c r="S285" s="113"/>
      <c r="T285" s="113"/>
      <c r="U285" s="114"/>
    </row>
    <row r="286" spans="1:21" hidden="1" x14ac:dyDescent="0.3">
      <c r="A286" s="76" t="s">
        <v>18</v>
      </c>
      <c r="B286" s="154"/>
      <c r="C286" s="157"/>
      <c r="D286" s="157"/>
      <c r="E286" s="157"/>
      <c r="F286" s="157"/>
      <c r="G286" s="157"/>
      <c r="H286" s="157"/>
      <c r="I286" s="157"/>
      <c r="J286" s="158"/>
      <c r="K286" s="101">
        <v>0</v>
      </c>
      <c r="L286" s="101">
        <v>0</v>
      </c>
      <c r="M286" s="101">
        <v>0</v>
      </c>
      <c r="N286" s="113"/>
      <c r="O286" s="113"/>
      <c r="P286" s="113"/>
      <c r="Q286" s="113"/>
      <c r="R286" s="113"/>
      <c r="S286" s="113"/>
      <c r="T286" s="113"/>
      <c r="U286" s="114"/>
    </row>
    <row r="287" spans="1:21" hidden="1" x14ac:dyDescent="0.3">
      <c r="A287" s="76" t="s">
        <v>19</v>
      </c>
      <c r="B287" s="154"/>
      <c r="C287" s="157"/>
      <c r="D287" s="157"/>
      <c r="E287" s="157"/>
      <c r="F287" s="157"/>
      <c r="G287" s="157"/>
      <c r="H287" s="157"/>
      <c r="I287" s="157"/>
      <c r="J287" s="158"/>
      <c r="K287" s="101">
        <v>0</v>
      </c>
      <c r="L287" s="101">
        <v>0</v>
      </c>
      <c r="M287" s="101">
        <v>0</v>
      </c>
      <c r="N287" s="113"/>
      <c r="O287" s="113"/>
      <c r="P287" s="113"/>
      <c r="Q287" s="113"/>
      <c r="R287" s="113"/>
      <c r="S287" s="113"/>
      <c r="T287" s="113"/>
      <c r="U287" s="114"/>
    </row>
    <row r="288" spans="1:21" hidden="1" x14ac:dyDescent="0.3">
      <c r="A288" s="76" t="s">
        <v>20</v>
      </c>
      <c r="B288" s="154"/>
      <c r="C288" s="157"/>
      <c r="D288" s="157"/>
      <c r="E288" s="157"/>
      <c r="F288" s="157"/>
      <c r="G288" s="157"/>
      <c r="H288" s="157"/>
      <c r="I288" s="157"/>
      <c r="J288" s="158"/>
      <c r="K288" s="101">
        <v>0</v>
      </c>
      <c r="L288" s="101">
        <v>0</v>
      </c>
      <c r="M288" s="101">
        <v>0</v>
      </c>
      <c r="N288" s="113"/>
      <c r="O288" s="113"/>
      <c r="P288" s="113"/>
      <c r="Q288" s="113"/>
      <c r="R288" s="113"/>
      <c r="S288" s="113"/>
      <c r="T288" s="113"/>
      <c r="U288" s="114"/>
    </row>
    <row r="289" spans="1:21" hidden="1" x14ac:dyDescent="0.3">
      <c r="A289" s="76" t="s">
        <v>21</v>
      </c>
      <c r="B289" s="154"/>
      <c r="C289" s="157"/>
      <c r="D289" s="157"/>
      <c r="E289" s="157"/>
      <c r="F289" s="157"/>
      <c r="G289" s="157"/>
      <c r="H289" s="157"/>
      <c r="I289" s="157"/>
      <c r="J289" s="158"/>
      <c r="K289" s="101">
        <v>0</v>
      </c>
      <c r="L289" s="101">
        <v>0</v>
      </c>
      <c r="M289" s="101">
        <v>0</v>
      </c>
      <c r="N289" s="113"/>
      <c r="O289" s="113"/>
      <c r="P289" s="113"/>
      <c r="Q289" s="113"/>
      <c r="R289" s="113"/>
      <c r="S289" s="113"/>
      <c r="T289" s="113"/>
      <c r="U289" s="114"/>
    </row>
    <row r="290" spans="1:21" hidden="1" x14ac:dyDescent="0.3">
      <c r="A290" s="76" t="s">
        <v>52</v>
      </c>
      <c r="B290" s="154"/>
      <c r="C290" s="157"/>
      <c r="D290" s="157"/>
      <c r="E290" s="157"/>
      <c r="F290" s="157"/>
      <c r="G290" s="157"/>
      <c r="H290" s="157"/>
      <c r="I290" s="157"/>
      <c r="J290" s="158"/>
      <c r="K290" s="101">
        <v>0</v>
      </c>
      <c r="L290" s="101">
        <v>0</v>
      </c>
      <c r="M290" s="101">
        <v>0</v>
      </c>
      <c r="N290" s="113"/>
      <c r="O290" s="113"/>
      <c r="P290" s="113"/>
      <c r="Q290" s="113"/>
      <c r="R290" s="113"/>
      <c r="S290" s="113"/>
      <c r="T290" s="113"/>
      <c r="U290" s="114"/>
    </row>
    <row r="291" spans="1:21" hidden="1" x14ac:dyDescent="0.3">
      <c r="A291" s="76" t="s">
        <v>53</v>
      </c>
      <c r="B291" s="154"/>
      <c r="C291" s="157"/>
      <c r="D291" s="157"/>
      <c r="E291" s="157"/>
      <c r="F291" s="157"/>
      <c r="G291" s="157"/>
      <c r="H291" s="157"/>
      <c r="I291" s="157"/>
      <c r="J291" s="158"/>
      <c r="K291" s="101">
        <v>0</v>
      </c>
      <c r="L291" s="101">
        <v>0</v>
      </c>
      <c r="M291" s="101">
        <v>0</v>
      </c>
      <c r="N291" s="113"/>
      <c r="O291" s="113"/>
      <c r="P291" s="113"/>
      <c r="Q291" s="113"/>
      <c r="R291" s="113"/>
      <c r="S291" s="113"/>
      <c r="T291" s="113"/>
      <c r="U291" s="114"/>
    </row>
    <row r="292" spans="1:21" hidden="1" x14ac:dyDescent="0.3">
      <c r="A292" s="76" t="s">
        <v>54</v>
      </c>
      <c r="B292" s="154"/>
      <c r="C292" s="157"/>
      <c r="D292" s="157"/>
      <c r="E292" s="157"/>
      <c r="F292" s="157"/>
      <c r="G292" s="157"/>
      <c r="H292" s="157"/>
      <c r="I292" s="157"/>
      <c r="J292" s="158"/>
      <c r="K292" s="101">
        <v>0</v>
      </c>
      <c r="L292" s="101">
        <v>0</v>
      </c>
      <c r="M292" s="101">
        <v>0</v>
      </c>
      <c r="N292" s="113"/>
      <c r="O292" s="113"/>
      <c r="P292" s="113"/>
      <c r="Q292" s="113"/>
      <c r="R292" s="113"/>
      <c r="S292" s="113"/>
      <c r="T292" s="113"/>
      <c r="U292" s="114"/>
    </row>
    <row r="293" spans="1:21" hidden="1" x14ac:dyDescent="0.3">
      <c r="A293" s="76" t="s">
        <v>55</v>
      </c>
      <c r="B293" s="154"/>
      <c r="C293" s="157"/>
      <c r="D293" s="157"/>
      <c r="E293" s="157"/>
      <c r="F293" s="157"/>
      <c r="G293" s="157"/>
      <c r="H293" s="157"/>
      <c r="I293" s="157"/>
      <c r="J293" s="158"/>
      <c r="K293" s="101">
        <v>0</v>
      </c>
      <c r="L293" s="101">
        <v>0</v>
      </c>
      <c r="M293" s="101">
        <v>0</v>
      </c>
      <c r="N293" s="113"/>
      <c r="O293" s="113"/>
      <c r="P293" s="113"/>
      <c r="Q293" s="113"/>
      <c r="R293" s="113"/>
      <c r="S293" s="113"/>
      <c r="T293" s="113"/>
      <c r="U293" s="114"/>
    </row>
    <row r="294" spans="1:21" hidden="1" x14ac:dyDescent="0.3">
      <c r="A294" s="76" t="s">
        <v>57</v>
      </c>
      <c r="B294" s="154"/>
      <c r="C294" s="157"/>
      <c r="D294" s="157"/>
      <c r="E294" s="157"/>
      <c r="F294" s="157"/>
      <c r="G294" s="157"/>
      <c r="H294" s="157"/>
      <c r="I294" s="157"/>
      <c r="J294" s="158"/>
      <c r="K294" s="101">
        <v>0</v>
      </c>
      <c r="L294" s="101">
        <v>0</v>
      </c>
      <c r="M294" s="101">
        <v>0</v>
      </c>
      <c r="N294" s="113"/>
      <c r="O294" s="113"/>
      <c r="P294" s="113"/>
      <c r="Q294" s="113"/>
      <c r="R294" s="113"/>
      <c r="S294" s="113"/>
      <c r="T294" s="113"/>
      <c r="U294" s="114"/>
    </row>
    <row r="295" spans="1:21" hidden="1" x14ac:dyDescent="0.3">
      <c r="A295" s="76" t="s">
        <v>56</v>
      </c>
      <c r="B295" s="154"/>
      <c r="C295" s="157"/>
      <c r="D295" s="157"/>
      <c r="E295" s="157"/>
      <c r="F295" s="157"/>
      <c r="G295" s="157"/>
      <c r="H295" s="157"/>
      <c r="I295" s="157"/>
      <c r="J295" s="158"/>
      <c r="K295" s="101">
        <v>0</v>
      </c>
      <c r="L295" s="101">
        <v>0</v>
      </c>
      <c r="M295" s="101">
        <v>0</v>
      </c>
      <c r="N295" s="113"/>
      <c r="O295" s="113"/>
      <c r="P295" s="113"/>
      <c r="Q295" s="113"/>
      <c r="R295" s="113"/>
      <c r="S295" s="113"/>
      <c r="T295" s="113"/>
      <c r="U295" s="114"/>
    </row>
    <row r="296" spans="1:21" hidden="1" x14ac:dyDescent="0.3">
      <c r="A296" s="76" t="s">
        <v>58</v>
      </c>
      <c r="B296" s="154"/>
      <c r="C296" s="157"/>
      <c r="D296" s="157"/>
      <c r="E296" s="157"/>
      <c r="F296" s="157"/>
      <c r="G296" s="157"/>
      <c r="H296" s="157"/>
      <c r="I296" s="157"/>
      <c r="J296" s="158"/>
      <c r="K296" s="101">
        <v>0</v>
      </c>
      <c r="L296" s="101">
        <v>0</v>
      </c>
      <c r="M296" s="101">
        <v>0</v>
      </c>
      <c r="N296" s="113"/>
      <c r="O296" s="113"/>
      <c r="P296" s="113"/>
      <c r="Q296" s="113"/>
      <c r="R296" s="113"/>
      <c r="S296" s="113"/>
      <c r="T296" s="113"/>
      <c r="U296" s="114"/>
    </row>
    <row r="297" spans="1:21" hidden="1" x14ac:dyDescent="0.3">
      <c r="A297" s="76" t="s">
        <v>59</v>
      </c>
      <c r="B297" s="154"/>
      <c r="C297" s="157"/>
      <c r="D297" s="157"/>
      <c r="E297" s="157"/>
      <c r="F297" s="157"/>
      <c r="G297" s="157"/>
      <c r="H297" s="157"/>
      <c r="I297" s="157"/>
      <c r="J297" s="158"/>
      <c r="K297" s="101">
        <v>0</v>
      </c>
      <c r="L297" s="101">
        <v>0</v>
      </c>
      <c r="M297" s="101">
        <v>0</v>
      </c>
      <c r="N297" s="113"/>
      <c r="O297" s="113"/>
      <c r="P297" s="113"/>
      <c r="Q297" s="113"/>
      <c r="R297" s="113"/>
      <c r="S297" s="113"/>
      <c r="T297" s="113"/>
      <c r="U297" s="114"/>
    </row>
    <row r="298" spans="1:21" hidden="1" x14ac:dyDescent="0.3">
      <c r="A298" s="76" t="s">
        <v>60</v>
      </c>
      <c r="B298" s="154"/>
      <c r="C298" s="157"/>
      <c r="D298" s="157"/>
      <c r="E298" s="157"/>
      <c r="F298" s="157"/>
      <c r="G298" s="157"/>
      <c r="H298" s="157"/>
      <c r="I298" s="157"/>
      <c r="J298" s="158"/>
      <c r="K298" s="101">
        <v>0</v>
      </c>
      <c r="L298" s="101">
        <v>0</v>
      </c>
      <c r="M298" s="101">
        <v>0</v>
      </c>
      <c r="N298" s="113"/>
      <c r="O298" s="113"/>
      <c r="P298" s="113"/>
      <c r="Q298" s="113"/>
      <c r="R298" s="113"/>
      <c r="S298" s="113"/>
      <c r="T298" s="113"/>
      <c r="U298" s="114"/>
    </row>
    <row r="299" spans="1:21" hidden="1" x14ac:dyDescent="0.3">
      <c r="A299" s="76" t="s">
        <v>61</v>
      </c>
      <c r="B299" s="154"/>
      <c r="C299" s="157"/>
      <c r="D299" s="157"/>
      <c r="E299" s="157"/>
      <c r="F299" s="157"/>
      <c r="G299" s="157"/>
      <c r="H299" s="157"/>
      <c r="I299" s="157"/>
      <c r="J299" s="158"/>
      <c r="K299" s="101">
        <v>0</v>
      </c>
      <c r="L299" s="101">
        <v>0</v>
      </c>
      <c r="M299" s="101">
        <v>0</v>
      </c>
      <c r="N299" s="113"/>
      <c r="O299" s="113"/>
      <c r="P299" s="113"/>
      <c r="Q299" s="113"/>
      <c r="R299" s="113"/>
      <c r="S299" s="113"/>
      <c r="T299" s="113"/>
      <c r="U299" s="114"/>
    </row>
    <row r="300" spans="1:21" hidden="1" x14ac:dyDescent="0.3">
      <c r="A300" s="76" t="s">
        <v>62</v>
      </c>
      <c r="B300" s="154"/>
      <c r="C300" s="157"/>
      <c r="D300" s="157"/>
      <c r="E300" s="157"/>
      <c r="F300" s="157"/>
      <c r="G300" s="157"/>
      <c r="H300" s="157"/>
      <c r="I300" s="157"/>
      <c r="J300" s="158"/>
      <c r="K300" s="101">
        <v>0</v>
      </c>
      <c r="L300" s="101">
        <v>0</v>
      </c>
      <c r="M300" s="101">
        <v>0</v>
      </c>
      <c r="N300" s="113"/>
      <c r="O300" s="113"/>
      <c r="P300" s="113"/>
      <c r="Q300" s="113"/>
      <c r="R300" s="113"/>
      <c r="S300" s="113"/>
      <c r="T300" s="113"/>
      <c r="U300" s="114"/>
    </row>
    <row r="301" spans="1:21" hidden="1" x14ac:dyDescent="0.3">
      <c r="A301" s="76" t="s">
        <v>63</v>
      </c>
      <c r="B301" s="154"/>
      <c r="C301" s="157"/>
      <c r="D301" s="157"/>
      <c r="E301" s="157"/>
      <c r="F301" s="157"/>
      <c r="G301" s="157"/>
      <c r="H301" s="157"/>
      <c r="I301" s="157"/>
      <c r="J301" s="158"/>
      <c r="K301" s="101">
        <v>0</v>
      </c>
      <c r="L301" s="101">
        <v>0</v>
      </c>
      <c r="M301" s="101">
        <v>0</v>
      </c>
      <c r="N301" s="113"/>
      <c r="O301" s="113"/>
      <c r="P301" s="113"/>
      <c r="Q301" s="113"/>
      <c r="R301" s="113"/>
      <c r="S301" s="113"/>
      <c r="T301" s="113"/>
      <c r="U301" s="114"/>
    </row>
    <row r="302" spans="1:21" hidden="1" x14ac:dyDescent="0.3">
      <c r="A302" s="76" t="s">
        <v>64</v>
      </c>
      <c r="B302" s="154"/>
      <c r="C302" s="157"/>
      <c r="D302" s="157"/>
      <c r="E302" s="157"/>
      <c r="F302" s="157"/>
      <c r="G302" s="157"/>
      <c r="H302" s="157"/>
      <c r="I302" s="157"/>
      <c r="J302" s="158"/>
      <c r="K302" s="101">
        <v>0</v>
      </c>
      <c r="L302" s="101">
        <v>0</v>
      </c>
      <c r="M302" s="101">
        <v>0</v>
      </c>
      <c r="N302" s="113"/>
      <c r="O302" s="113"/>
      <c r="P302" s="113"/>
      <c r="Q302" s="113"/>
      <c r="R302" s="113"/>
      <c r="S302" s="113"/>
      <c r="T302" s="113"/>
      <c r="U302" s="114"/>
    </row>
    <row r="303" spans="1:21" hidden="1" x14ac:dyDescent="0.3">
      <c r="A303" s="76" t="s">
        <v>65</v>
      </c>
      <c r="B303" s="154"/>
      <c r="C303" s="157"/>
      <c r="D303" s="157"/>
      <c r="E303" s="157"/>
      <c r="F303" s="157"/>
      <c r="G303" s="157"/>
      <c r="H303" s="157"/>
      <c r="I303" s="157"/>
      <c r="J303" s="158"/>
      <c r="K303" s="101">
        <v>0</v>
      </c>
      <c r="L303" s="101">
        <v>0</v>
      </c>
      <c r="M303" s="101">
        <v>0</v>
      </c>
      <c r="N303" s="113"/>
      <c r="O303" s="113"/>
      <c r="P303" s="113"/>
      <c r="Q303" s="113"/>
      <c r="R303" s="113"/>
      <c r="S303" s="113"/>
      <c r="T303" s="113"/>
      <c r="U303" s="114"/>
    </row>
    <row r="304" spans="1:21" hidden="1" x14ac:dyDescent="0.3">
      <c r="A304" s="76" t="s">
        <v>66</v>
      </c>
      <c r="B304" s="154"/>
      <c r="C304" s="157"/>
      <c r="D304" s="157"/>
      <c r="E304" s="157"/>
      <c r="F304" s="157"/>
      <c r="G304" s="157"/>
      <c r="H304" s="157"/>
      <c r="I304" s="157"/>
      <c r="J304" s="158"/>
      <c r="K304" s="101">
        <v>0</v>
      </c>
      <c r="L304" s="101">
        <v>0</v>
      </c>
      <c r="M304" s="101">
        <v>0</v>
      </c>
      <c r="N304" s="113"/>
      <c r="O304" s="113"/>
      <c r="P304" s="113"/>
      <c r="Q304" s="113"/>
      <c r="R304" s="113"/>
      <c r="S304" s="113"/>
      <c r="T304" s="113"/>
      <c r="U304" s="114"/>
    </row>
    <row r="305" spans="1:21" hidden="1" x14ac:dyDescent="0.3">
      <c r="A305" s="76" t="s">
        <v>67</v>
      </c>
      <c r="B305" s="154"/>
      <c r="C305" s="157"/>
      <c r="D305" s="157"/>
      <c r="E305" s="157"/>
      <c r="F305" s="157"/>
      <c r="G305" s="157"/>
      <c r="H305" s="157"/>
      <c r="I305" s="157"/>
      <c r="J305" s="158"/>
      <c r="K305" s="101">
        <v>0</v>
      </c>
      <c r="L305" s="101">
        <v>0</v>
      </c>
      <c r="M305" s="101">
        <v>0</v>
      </c>
      <c r="N305" s="113"/>
      <c r="O305" s="113"/>
      <c r="P305" s="113"/>
      <c r="Q305" s="113"/>
      <c r="R305" s="113"/>
      <c r="S305" s="113"/>
      <c r="T305" s="113"/>
      <c r="U305" s="114"/>
    </row>
    <row r="306" spans="1:21" hidden="1" x14ac:dyDescent="0.3">
      <c r="A306" s="76" t="s">
        <v>68</v>
      </c>
      <c r="B306" s="154"/>
      <c r="C306" s="157"/>
      <c r="D306" s="157"/>
      <c r="E306" s="157"/>
      <c r="F306" s="157"/>
      <c r="G306" s="157"/>
      <c r="H306" s="157"/>
      <c r="I306" s="157"/>
      <c r="J306" s="158"/>
      <c r="K306" s="101">
        <v>0</v>
      </c>
      <c r="L306" s="101">
        <v>0</v>
      </c>
      <c r="M306" s="101">
        <v>0</v>
      </c>
      <c r="N306" s="113"/>
      <c r="O306" s="113"/>
      <c r="P306" s="113"/>
      <c r="Q306" s="113"/>
      <c r="R306" s="113"/>
      <c r="S306" s="113"/>
      <c r="T306" s="113"/>
      <c r="U306" s="114"/>
    </row>
    <row r="307" spans="1:21" hidden="1" x14ac:dyDescent="0.3">
      <c r="A307" s="76" t="s">
        <v>69</v>
      </c>
      <c r="B307" s="154"/>
      <c r="C307" s="157"/>
      <c r="D307" s="157"/>
      <c r="E307" s="157"/>
      <c r="F307" s="157"/>
      <c r="G307" s="157"/>
      <c r="H307" s="157"/>
      <c r="I307" s="157"/>
      <c r="J307" s="158"/>
      <c r="K307" s="101">
        <v>0</v>
      </c>
      <c r="L307" s="101">
        <v>0</v>
      </c>
      <c r="M307" s="101">
        <v>0</v>
      </c>
      <c r="N307" s="113"/>
      <c r="O307" s="113"/>
      <c r="P307" s="113"/>
      <c r="Q307" s="113"/>
      <c r="R307" s="113"/>
      <c r="S307" s="113"/>
      <c r="T307" s="113"/>
      <c r="U307" s="114"/>
    </row>
    <row r="308" spans="1:21" hidden="1" x14ac:dyDescent="0.3">
      <c r="A308" s="76" t="s">
        <v>70</v>
      </c>
      <c r="B308" s="154"/>
      <c r="C308" s="157"/>
      <c r="D308" s="157"/>
      <c r="E308" s="157"/>
      <c r="F308" s="157"/>
      <c r="G308" s="157"/>
      <c r="H308" s="157"/>
      <c r="I308" s="157"/>
      <c r="J308" s="158"/>
      <c r="K308" s="101">
        <v>0</v>
      </c>
      <c r="L308" s="101">
        <v>0</v>
      </c>
      <c r="M308" s="101">
        <v>0</v>
      </c>
      <c r="N308" s="113"/>
      <c r="O308" s="113"/>
      <c r="P308" s="113"/>
      <c r="Q308" s="113"/>
      <c r="R308" s="113"/>
      <c r="S308" s="113"/>
      <c r="T308" s="113"/>
      <c r="U308" s="114"/>
    </row>
    <row r="309" spans="1:21" hidden="1" x14ac:dyDescent="0.3">
      <c r="A309" s="76" t="s">
        <v>71</v>
      </c>
      <c r="B309" s="154"/>
      <c r="C309" s="157"/>
      <c r="D309" s="157"/>
      <c r="E309" s="157"/>
      <c r="F309" s="157"/>
      <c r="G309" s="157"/>
      <c r="H309" s="157"/>
      <c r="I309" s="157"/>
      <c r="J309" s="158"/>
      <c r="K309" s="101">
        <v>0</v>
      </c>
      <c r="L309" s="101">
        <v>0</v>
      </c>
      <c r="M309" s="101">
        <v>0</v>
      </c>
      <c r="N309" s="113"/>
      <c r="O309" s="113"/>
      <c r="P309" s="113"/>
      <c r="Q309" s="113"/>
      <c r="R309" s="113"/>
      <c r="S309" s="113"/>
      <c r="T309" s="113"/>
      <c r="U309" s="114"/>
    </row>
    <row r="310" spans="1:21" hidden="1" x14ac:dyDescent="0.3">
      <c r="A310" s="76" t="s">
        <v>72</v>
      </c>
      <c r="B310" s="154"/>
      <c r="C310" s="157"/>
      <c r="D310" s="157"/>
      <c r="E310" s="157"/>
      <c r="F310" s="157"/>
      <c r="G310" s="157"/>
      <c r="H310" s="157"/>
      <c r="I310" s="157"/>
      <c r="J310" s="158"/>
      <c r="K310" s="101">
        <v>0</v>
      </c>
      <c r="L310" s="101">
        <v>0</v>
      </c>
      <c r="M310" s="101">
        <v>0</v>
      </c>
      <c r="N310" s="113"/>
      <c r="O310" s="113"/>
      <c r="P310" s="113"/>
      <c r="Q310" s="113"/>
      <c r="R310" s="113"/>
      <c r="S310" s="113"/>
      <c r="T310" s="113"/>
      <c r="U310" s="114"/>
    </row>
    <row r="311" spans="1:21" hidden="1" x14ac:dyDescent="0.3">
      <c r="A311" s="76" t="s">
        <v>73</v>
      </c>
      <c r="B311" s="154"/>
      <c r="C311" s="157"/>
      <c r="D311" s="157"/>
      <c r="E311" s="157"/>
      <c r="F311" s="157"/>
      <c r="G311" s="157"/>
      <c r="H311" s="157"/>
      <c r="I311" s="157"/>
      <c r="J311" s="158"/>
      <c r="K311" s="101">
        <v>0</v>
      </c>
      <c r="L311" s="101">
        <v>0</v>
      </c>
      <c r="M311" s="101">
        <v>0</v>
      </c>
      <c r="N311" s="113"/>
      <c r="O311" s="113"/>
      <c r="P311" s="113"/>
      <c r="Q311" s="113"/>
      <c r="R311" s="113"/>
      <c r="S311" s="113"/>
      <c r="T311" s="113"/>
      <c r="U311" s="114"/>
    </row>
    <row r="312" spans="1:21" hidden="1" x14ac:dyDescent="0.3">
      <c r="A312" s="76" t="s">
        <v>74</v>
      </c>
      <c r="B312" s="154"/>
      <c r="C312" s="157"/>
      <c r="D312" s="157"/>
      <c r="E312" s="157"/>
      <c r="F312" s="157"/>
      <c r="G312" s="157"/>
      <c r="H312" s="157"/>
      <c r="I312" s="157"/>
      <c r="J312" s="158"/>
      <c r="K312" s="101">
        <v>0</v>
      </c>
      <c r="L312" s="101">
        <v>0</v>
      </c>
      <c r="M312" s="101">
        <v>0</v>
      </c>
      <c r="N312" s="113"/>
      <c r="O312" s="113"/>
      <c r="P312" s="113"/>
      <c r="Q312" s="113"/>
      <c r="R312" s="113"/>
      <c r="S312" s="113"/>
      <c r="T312" s="113"/>
      <c r="U312" s="114"/>
    </row>
    <row r="313" spans="1:21" hidden="1" x14ac:dyDescent="0.3">
      <c r="A313" s="76" t="s">
        <v>75</v>
      </c>
      <c r="B313" s="154"/>
      <c r="C313" s="157"/>
      <c r="D313" s="157"/>
      <c r="E313" s="157"/>
      <c r="F313" s="157"/>
      <c r="G313" s="157"/>
      <c r="H313" s="157"/>
      <c r="I313" s="157"/>
      <c r="J313" s="158"/>
      <c r="K313" s="101">
        <v>0</v>
      </c>
      <c r="L313" s="101">
        <v>0</v>
      </c>
      <c r="M313" s="101">
        <v>0</v>
      </c>
      <c r="N313" s="113"/>
      <c r="O313" s="113"/>
      <c r="P313" s="113"/>
      <c r="Q313" s="113"/>
      <c r="R313" s="113"/>
      <c r="S313" s="113"/>
      <c r="T313" s="113"/>
      <c r="U313" s="114"/>
    </row>
    <row r="314" spans="1:21" hidden="1" x14ac:dyDescent="0.3">
      <c r="A314" s="76" t="s">
        <v>76</v>
      </c>
      <c r="B314" s="154"/>
      <c r="C314" s="157"/>
      <c r="D314" s="157"/>
      <c r="E314" s="157"/>
      <c r="F314" s="157"/>
      <c r="G314" s="157"/>
      <c r="H314" s="157"/>
      <c r="I314" s="157"/>
      <c r="J314" s="158"/>
      <c r="K314" s="101">
        <v>0</v>
      </c>
      <c r="L314" s="101">
        <v>0</v>
      </c>
      <c r="M314" s="101">
        <v>0</v>
      </c>
      <c r="N314" s="113"/>
      <c r="O314" s="113"/>
      <c r="P314" s="113"/>
      <c r="Q314" s="113"/>
      <c r="R314" s="113"/>
      <c r="S314" s="113"/>
      <c r="T314" s="113"/>
      <c r="U314" s="114"/>
    </row>
    <row r="315" spans="1:21" hidden="1" x14ac:dyDescent="0.3">
      <c r="A315" s="76" t="s">
        <v>77</v>
      </c>
      <c r="B315" s="154"/>
      <c r="C315" s="157"/>
      <c r="D315" s="157"/>
      <c r="E315" s="157"/>
      <c r="F315" s="157"/>
      <c r="G315" s="157"/>
      <c r="H315" s="157"/>
      <c r="I315" s="157"/>
      <c r="J315" s="158"/>
      <c r="K315" s="101">
        <v>0</v>
      </c>
      <c r="L315" s="101">
        <v>0</v>
      </c>
      <c r="M315" s="101">
        <v>0</v>
      </c>
      <c r="N315" s="113"/>
      <c r="O315" s="113"/>
      <c r="P315" s="113"/>
      <c r="Q315" s="113"/>
      <c r="R315" s="113"/>
      <c r="S315" s="113"/>
      <c r="T315" s="113"/>
      <c r="U315" s="114"/>
    </row>
    <row r="316" spans="1:21" hidden="1" x14ac:dyDescent="0.3">
      <c r="A316" s="76" t="s">
        <v>78</v>
      </c>
      <c r="B316" s="154"/>
      <c r="C316" s="157"/>
      <c r="D316" s="157"/>
      <c r="E316" s="157"/>
      <c r="F316" s="157"/>
      <c r="G316" s="157"/>
      <c r="H316" s="157"/>
      <c r="I316" s="157"/>
      <c r="J316" s="158"/>
      <c r="K316" s="101">
        <v>0</v>
      </c>
      <c r="L316" s="101">
        <v>0</v>
      </c>
      <c r="M316" s="101">
        <v>0</v>
      </c>
      <c r="N316" s="113"/>
      <c r="O316" s="113"/>
      <c r="P316" s="113"/>
      <c r="Q316" s="113"/>
      <c r="R316" s="113"/>
      <c r="S316" s="113"/>
      <c r="T316" s="113"/>
      <c r="U316" s="114"/>
    </row>
    <row r="317" spans="1:21" hidden="1" x14ac:dyDescent="0.3">
      <c r="A317" s="76" t="s">
        <v>79</v>
      </c>
      <c r="B317" s="154"/>
      <c r="C317" s="157"/>
      <c r="D317" s="157"/>
      <c r="E317" s="157"/>
      <c r="F317" s="157"/>
      <c r="G317" s="157"/>
      <c r="H317" s="157"/>
      <c r="I317" s="157"/>
      <c r="J317" s="158"/>
      <c r="K317" s="101">
        <v>0</v>
      </c>
      <c r="L317" s="101">
        <v>0</v>
      </c>
      <c r="M317" s="101">
        <v>0</v>
      </c>
      <c r="N317" s="113"/>
      <c r="O317" s="113"/>
      <c r="P317" s="113"/>
      <c r="Q317" s="113"/>
      <c r="R317" s="113"/>
      <c r="S317" s="113"/>
      <c r="T317" s="113"/>
      <c r="U317" s="114"/>
    </row>
    <row r="318" spans="1:21" hidden="1" x14ac:dyDescent="0.3">
      <c r="A318" s="80" t="s">
        <v>80</v>
      </c>
      <c r="B318" s="154"/>
      <c r="C318" s="157"/>
      <c r="D318" s="157"/>
      <c r="E318" s="157"/>
      <c r="F318" s="157"/>
      <c r="G318" s="157"/>
      <c r="H318" s="157"/>
      <c r="I318" s="157"/>
      <c r="J318" s="158"/>
      <c r="K318" s="101">
        <v>0</v>
      </c>
      <c r="L318" s="101">
        <v>0</v>
      </c>
      <c r="M318" s="101">
        <v>0</v>
      </c>
      <c r="N318" s="113"/>
      <c r="O318" s="113"/>
      <c r="P318" s="113"/>
      <c r="Q318" s="113"/>
      <c r="R318" s="113"/>
      <c r="S318" s="113"/>
      <c r="T318" s="113"/>
      <c r="U318" s="114"/>
    </row>
    <row r="319" spans="1:21" hidden="1" x14ac:dyDescent="0.3">
      <c r="A319" s="80" t="s">
        <v>81</v>
      </c>
      <c r="B319" s="154"/>
      <c r="C319" s="157"/>
      <c r="D319" s="157"/>
      <c r="E319" s="157"/>
      <c r="F319" s="157"/>
      <c r="G319" s="157"/>
      <c r="H319" s="157"/>
      <c r="I319" s="157"/>
      <c r="J319" s="158"/>
      <c r="K319" s="101">
        <v>0</v>
      </c>
      <c r="L319" s="101">
        <v>0</v>
      </c>
      <c r="M319" s="101">
        <v>0</v>
      </c>
      <c r="N319" s="113"/>
      <c r="O319" s="113"/>
      <c r="P319" s="113"/>
      <c r="Q319" s="113"/>
      <c r="R319" s="113"/>
      <c r="S319" s="113"/>
      <c r="T319" s="113"/>
      <c r="U319" s="114"/>
    </row>
    <row r="320" spans="1:21" hidden="1" x14ac:dyDescent="0.3">
      <c r="A320" s="80" t="s">
        <v>82</v>
      </c>
      <c r="B320" s="154"/>
      <c r="C320" s="157"/>
      <c r="D320" s="157"/>
      <c r="E320" s="157"/>
      <c r="F320" s="157"/>
      <c r="G320" s="157"/>
      <c r="H320" s="157"/>
      <c r="I320" s="157"/>
      <c r="J320" s="158"/>
      <c r="K320" s="101">
        <v>0</v>
      </c>
      <c r="L320" s="101">
        <v>0</v>
      </c>
      <c r="M320" s="101">
        <v>0</v>
      </c>
      <c r="N320" s="113"/>
      <c r="O320" s="113"/>
      <c r="P320" s="113"/>
      <c r="Q320" s="113"/>
      <c r="R320" s="113"/>
      <c r="S320" s="113"/>
      <c r="T320" s="113"/>
      <c r="U320" s="114"/>
    </row>
    <row r="321" spans="1:21" hidden="1" x14ac:dyDescent="0.3">
      <c r="A321" s="80" t="s">
        <v>83</v>
      </c>
      <c r="B321" s="154"/>
      <c r="C321" s="157"/>
      <c r="D321" s="157"/>
      <c r="E321" s="157"/>
      <c r="F321" s="157"/>
      <c r="G321" s="157"/>
      <c r="H321" s="157"/>
      <c r="I321" s="157"/>
      <c r="J321" s="158"/>
      <c r="K321" s="101">
        <v>0</v>
      </c>
      <c r="L321" s="101">
        <v>0</v>
      </c>
      <c r="M321" s="101">
        <v>0</v>
      </c>
      <c r="N321" s="113"/>
      <c r="O321" s="113"/>
      <c r="P321" s="113"/>
      <c r="Q321" s="113"/>
      <c r="R321" s="113"/>
      <c r="S321" s="113"/>
      <c r="T321" s="113"/>
      <c r="U321" s="114"/>
    </row>
    <row r="322" spans="1:21" hidden="1" x14ac:dyDescent="0.3">
      <c r="A322" s="80" t="s">
        <v>84</v>
      </c>
      <c r="B322" s="154"/>
      <c r="C322" s="157"/>
      <c r="D322" s="157"/>
      <c r="E322" s="157"/>
      <c r="F322" s="157"/>
      <c r="G322" s="157"/>
      <c r="H322" s="157"/>
      <c r="I322" s="157"/>
      <c r="J322" s="158"/>
      <c r="K322" s="101">
        <v>0</v>
      </c>
      <c r="L322" s="101">
        <v>0</v>
      </c>
      <c r="M322" s="101">
        <v>0</v>
      </c>
      <c r="N322" s="113"/>
      <c r="O322" s="113"/>
      <c r="P322" s="113"/>
      <c r="Q322" s="113"/>
      <c r="R322" s="113"/>
      <c r="S322" s="113"/>
      <c r="T322" s="113"/>
      <c r="U322" s="114"/>
    </row>
    <row r="323" spans="1:21" hidden="1" x14ac:dyDescent="0.3">
      <c r="A323" s="80" t="s">
        <v>85</v>
      </c>
      <c r="B323" s="154"/>
      <c r="C323" s="157"/>
      <c r="D323" s="157"/>
      <c r="E323" s="157"/>
      <c r="F323" s="157"/>
      <c r="G323" s="157"/>
      <c r="H323" s="157"/>
      <c r="I323" s="157"/>
      <c r="J323" s="158"/>
      <c r="K323" s="101">
        <v>0</v>
      </c>
      <c r="L323" s="101">
        <v>0</v>
      </c>
      <c r="M323" s="101">
        <v>0</v>
      </c>
      <c r="N323" s="113"/>
      <c r="O323" s="113"/>
      <c r="P323" s="113"/>
      <c r="Q323" s="113"/>
      <c r="R323" s="113"/>
      <c r="S323" s="113"/>
      <c r="T323" s="113"/>
      <c r="U323" s="114"/>
    </row>
    <row r="324" spans="1:21" hidden="1" x14ac:dyDescent="0.3">
      <c r="A324" s="80" t="s">
        <v>86</v>
      </c>
      <c r="B324" s="154"/>
      <c r="C324" s="157"/>
      <c r="D324" s="157"/>
      <c r="E324" s="157"/>
      <c r="F324" s="157"/>
      <c r="G324" s="157"/>
      <c r="H324" s="157"/>
      <c r="I324" s="157"/>
      <c r="J324" s="158"/>
      <c r="K324" s="101">
        <v>0</v>
      </c>
      <c r="L324" s="101">
        <v>0</v>
      </c>
      <c r="M324" s="101">
        <v>0</v>
      </c>
      <c r="N324" s="113"/>
      <c r="O324" s="113"/>
      <c r="P324" s="113"/>
      <c r="Q324" s="113"/>
      <c r="R324" s="113"/>
      <c r="S324" s="113"/>
      <c r="T324" s="113"/>
      <c r="U324" s="114"/>
    </row>
    <row r="325" spans="1:21" hidden="1" x14ac:dyDescent="0.3">
      <c r="A325" s="80" t="s">
        <v>87</v>
      </c>
      <c r="B325" s="154"/>
      <c r="C325" s="157"/>
      <c r="D325" s="157"/>
      <c r="E325" s="157"/>
      <c r="F325" s="157"/>
      <c r="G325" s="157"/>
      <c r="H325" s="157"/>
      <c r="I325" s="157"/>
      <c r="J325" s="158"/>
      <c r="K325" s="101">
        <v>0</v>
      </c>
      <c r="L325" s="101">
        <v>0</v>
      </c>
      <c r="M325" s="101">
        <v>0</v>
      </c>
      <c r="N325" s="113"/>
      <c r="O325" s="113"/>
      <c r="P325" s="113"/>
      <c r="Q325" s="113"/>
      <c r="R325" s="113"/>
      <c r="S325" s="113"/>
      <c r="T325" s="113"/>
      <c r="U325" s="114"/>
    </row>
    <row r="326" spans="1:21" hidden="1" x14ac:dyDescent="0.3">
      <c r="A326" s="80" t="s">
        <v>88</v>
      </c>
      <c r="B326" s="154"/>
      <c r="C326" s="157"/>
      <c r="D326" s="157"/>
      <c r="E326" s="157"/>
      <c r="F326" s="157"/>
      <c r="G326" s="157"/>
      <c r="H326" s="157"/>
      <c r="I326" s="157"/>
      <c r="J326" s="158"/>
      <c r="K326" s="101">
        <v>0</v>
      </c>
      <c r="L326" s="101">
        <v>0</v>
      </c>
      <c r="M326" s="101">
        <v>0</v>
      </c>
      <c r="N326" s="113"/>
      <c r="O326" s="113"/>
      <c r="P326" s="113"/>
      <c r="Q326" s="113"/>
      <c r="R326" s="113"/>
      <c r="S326" s="113"/>
      <c r="T326" s="113"/>
      <c r="U326" s="114"/>
    </row>
    <row r="327" spans="1:21" hidden="1" x14ac:dyDescent="0.3">
      <c r="A327" s="80" t="s">
        <v>89</v>
      </c>
      <c r="B327" s="154"/>
      <c r="C327" s="157"/>
      <c r="D327" s="157"/>
      <c r="E327" s="157"/>
      <c r="F327" s="157"/>
      <c r="G327" s="157"/>
      <c r="H327" s="157"/>
      <c r="I327" s="157"/>
      <c r="J327" s="158"/>
      <c r="K327" s="101">
        <v>0</v>
      </c>
      <c r="L327" s="101">
        <v>0</v>
      </c>
      <c r="M327" s="101">
        <v>0</v>
      </c>
      <c r="N327" s="113"/>
      <c r="O327" s="113"/>
      <c r="P327" s="113"/>
      <c r="Q327" s="113"/>
      <c r="R327" s="113"/>
      <c r="S327" s="113"/>
      <c r="T327" s="113"/>
      <c r="U327" s="114"/>
    </row>
    <row r="328" spans="1:21" hidden="1" x14ac:dyDescent="0.3">
      <c r="A328" s="31"/>
      <c r="B328" s="1"/>
      <c r="J328" s="42"/>
      <c r="K328" s="43"/>
      <c r="L328" s="43"/>
      <c r="M328" s="43"/>
      <c r="N328" s="113"/>
      <c r="O328" s="113"/>
      <c r="P328" s="113"/>
      <c r="Q328" s="113"/>
      <c r="R328" s="113"/>
      <c r="S328" s="113"/>
      <c r="T328" s="113"/>
      <c r="U328" s="114"/>
    </row>
    <row r="329" spans="1:21" x14ac:dyDescent="0.3">
      <c r="A329" s="24"/>
      <c r="B329" s="25"/>
      <c r="C329" s="25"/>
      <c r="D329" s="25"/>
      <c r="E329" s="25"/>
      <c r="F329" s="25"/>
      <c r="G329" s="25"/>
      <c r="H329" s="25"/>
      <c r="I329" s="25"/>
      <c r="J329" s="25"/>
      <c r="K329" s="15" t="s">
        <v>29</v>
      </c>
      <c r="L329" s="15" t="s">
        <v>30</v>
      </c>
      <c r="M329" s="16" t="s">
        <v>9</v>
      </c>
      <c r="N329" s="113"/>
      <c r="O329" s="113"/>
      <c r="P329" s="113"/>
      <c r="Q329" s="113"/>
      <c r="R329" s="113"/>
      <c r="S329" s="113"/>
      <c r="T329" s="113"/>
      <c r="U329" s="114"/>
    </row>
    <row r="330" spans="1:21" x14ac:dyDescent="0.3">
      <c r="A330" s="18"/>
      <c r="B330" s="176" t="s">
        <v>46</v>
      </c>
      <c r="C330" s="176"/>
      <c r="D330" s="176"/>
      <c r="E330" s="176"/>
      <c r="F330" s="176"/>
      <c r="G330" s="176"/>
      <c r="H330" s="176"/>
      <c r="I330" s="176"/>
      <c r="J330" s="177"/>
      <c r="K330" s="36">
        <f>ROUND(SUM(K278:K327),0)</f>
        <v>0</v>
      </c>
      <c r="L330" s="36">
        <f>ROUND(SUM(L278:L327),0)</f>
        <v>0</v>
      </c>
      <c r="M330" s="36">
        <f>ROUND(SUM(M278:M327),0)</f>
        <v>0</v>
      </c>
      <c r="N330" s="113"/>
      <c r="O330" s="113"/>
      <c r="P330" s="113"/>
      <c r="Q330" s="113"/>
      <c r="R330" s="113"/>
      <c r="S330" s="113"/>
      <c r="T330" s="113"/>
      <c r="U330" s="114"/>
    </row>
    <row r="331" spans="1:21" x14ac:dyDescent="0.3">
      <c r="N331" s="113"/>
      <c r="O331" s="113"/>
      <c r="P331" s="113"/>
      <c r="Q331" s="113"/>
      <c r="R331" s="113"/>
      <c r="S331" s="113"/>
      <c r="T331" s="113"/>
      <c r="U331" s="114"/>
    </row>
    <row r="332" spans="1:21" ht="15" thickBot="1" x14ac:dyDescent="0.35">
      <c r="A332" s="62"/>
      <c r="B332" s="64" t="s">
        <v>128</v>
      </c>
      <c r="C332" s="63"/>
      <c r="D332" s="63"/>
      <c r="E332" s="63"/>
      <c r="F332" s="63"/>
      <c r="G332" s="63"/>
      <c r="H332" s="63"/>
      <c r="I332" s="63"/>
      <c r="J332" s="63"/>
      <c r="K332" s="61"/>
      <c r="L332" s="61"/>
      <c r="M332" s="61"/>
      <c r="N332" s="113"/>
      <c r="O332" s="113"/>
      <c r="P332" s="113"/>
      <c r="Q332" s="113"/>
      <c r="R332" s="113"/>
      <c r="S332" s="113"/>
      <c r="T332" s="113"/>
      <c r="U332" s="114"/>
    </row>
    <row r="333" spans="1:21" ht="15" thickTop="1" x14ac:dyDescent="0.3">
      <c r="A333" s="1"/>
      <c r="B333" s="29"/>
      <c r="C333" s="29"/>
      <c r="D333" s="29"/>
      <c r="E333" s="29"/>
      <c r="F333" s="29"/>
      <c r="G333" s="29"/>
      <c r="H333" s="29"/>
      <c r="I333" s="29"/>
      <c r="J333" s="29"/>
      <c r="K333" s="22"/>
      <c r="N333" s="113"/>
      <c r="O333" s="113"/>
      <c r="P333" s="113"/>
      <c r="Q333" s="113"/>
      <c r="R333" s="113"/>
      <c r="S333" s="113"/>
      <c r="T333" s="113"/>
      <c r="U333" s="114"/>
    </row>
    <row r="334" spans="1:21" x14ac:dyDescent="0.3">
      <c r="A334" s="1"/>
      <c r="B334" s="160" t="s">
        <v>32</v>
      </c>
      <c r="C334" s="161"/>
      <c r="D334" s="161"/>
      <c r="E334" s="161"/>
      <c r="F334" s="161"/>
      <c r="G334" s="161"/>
      <c r="H334" s="38">
        <f>G14</f>
        <v>0</v>
      </c>
      <c r="I334" s="38"/>
      <c r="J334" s="1"/>
      <c r="K334" s="20"/>
      <c r="N334" s="113"/>
      <c r="O334" s="113"/>
      <c r="P334" s="113"/>
      <c r="Q334" s="113"/>
      <c r="R334" s="113"/>
      <c r="S334" s="113"/>
      <c r="T334" s="113"/>
      <c r="U334" s="114"/>
    </row>
    <row r="335" spans="1:21" x14ac:dyDescent="0.3">
      <c r="A335" s="1"/>
      <c r="B335" s="1"/>
      <c r="C335" s="1"/>
      <c r="D335" s="21"/>
      <c r="E335" s="1"/>
      <c r="F335" s="1"/>
      <c r="G335" s="1"/>
      <c r="H335" s="1"/>
      <c r="I335" s="1"/>
      <c r="J335" s="1"/>
      <c r="K335" s="20"/>
      <c r="N335" s="113"/>
      <c r="O335" s="113"/>
      <c r="P335" s="113"/>
      <c r="Q335" s="113"/>
      <c r="R335" s="113"/>
      <c r="S335" s="113"/>
      <c r="T335" s="113"/>
      <c r="U335" s="114"/>
    </row>
    <row r="336" spans="1:21" x14ac:dyDescent="0.3">
      <c r="A336" s="1"/>
      <c r="B336" s="19" t="s">
        <v>33</v>
      </c>
      <c r="C336" s="1"/>
      <c r="D336" s="21"/>
      <c r="E336" s="1"/>
      <c r="F336" s="1"/>
      <c r="G336" s="1"/>
      <c r="H336" s="1"/>
      <c r="I336" s="1"/>
      <c r="J336" s="1"/>
      <c r="K336" s="20"/>
      <c r="N336" s="113"/>
      <c r="O336" s="113"/>
      <c r="P336" s="113"/>
      <c r="Q336" s="113"/>
      <c r="R336" s="113"/>
      <c r="S336" s="113"/>
      <c r="T336" s="113"/>
      <c r="U336" s="114"/>
    </row>
    <row r="337" spans="1:21" ht="39.6" x14ac:dyDescent="0.3">
      <c r="B337" s="166" t="s">
        <v>34</v>
      </c>
      <c r="C337" s="169"/>
      <c r="D337" s="169"/>
      <c r="E337" s="169"/>
      <c r="F337" s="169"/>
      <c r="G337" s="169"/>
      <c r="H337" s="170"/>
      <c r="I337" s="15" t="s">
        <v>37</v>
      </c>
      <c r="J337" s="15" t="s">
        <v>120</v>
      </c>
      <c r="K337" s="15" t="s">
        <v>29</v>
      </c>
      <c r="L337" s="15" t="s">
        <v>30</v>
      </c>
      <c r="M337" s="16" t="s">
        <v>9</v>
      </c>
      <c r="N337" s="113"/>
      <c r="O337" s="113"/>
      <c r="P337" s="113"/>
      <c r="Q337" s="113"/>
      <c r="R337" s="113"/>
      <c r="S337" s="113"/>
      <c r="T337" s="113"/>
      <c r="U337" s="114"/>
    </row>
    <row r="338" spans="1:21" x14ac:dyDescent="0.3">
      <c r="A338" s="76" t="s">
        <v>10</v>
      </c>
      <c r="B338" s="154"/>
      <c r="C338" s="155"/>
      <c r="D338" s="155"/>
      <c r="E338" s="155"/>
      <c r="F338" s="155"/>
      <c r="G338" s="155"/>
      <c r="H338" s="156"/>
      <c r="I338" s="77">
        <v>0</v>
      </c>
      <c r="J338" s="105">
        <v>1</v>
      </c>
      <c r="K338" s="11">
        <f>ROUND(I338*J338,0)</f>
        <v>0</v>
      </c>
      <c r="L338" s="11">
        <f>ROUND(I338-K338,0)</f>
        <v>0</v>
      </c>
      <c r="M338" s="11">
        <f>K338+L338</f>
        <v>0</v>
      </c>
      <c r="N338" s="113"/>
      <c r="O338" s="113"/>
      <c r="P338" s="113"/>
      <c r="Q338" s="113"/>
      <c r="R338" s="113"/>
      <c r="S338" s="113"/>
      <c r="T338" s="113"/>
      <c r="U338" s="114"/>
    </row>
    <row r="339" spans="1:21" x14ac:dyDescent="0.3">
      <c r="A339" s="76" t="s">
        <v>11</v>
      </c>
      <c r="B339" s="154"/>
      <c r="C339" s="155"/>
      <c r="D339" s="155"/>
      <c r="E339" s="155"/>
      <c r="F339" s="155"/>
      <c r="G339" s="155"/>
      <c r="H339" s="156"/>
      <c r="I339" s="77">
        <v>0</v>
      </c>
      <c r="J339" s="105">
        <v>0</v>
      </c>
      <c r="K339" s="11">
        <f>ROUND(I339*J339,0)</f>
        <v>0</v>
      </c>
      <c r="L339" s="11">
        <f t="shared" ref="L339:L348" si="25">ROUND(I339-K339,0)</f>
        <v>0</v>
      </c>
      <c r="M339" s="11">
        <f>K339+L339</f>
        <v>0</v>
      </c>
      <c r="N339" s="113"/>
      <c r="O339" s="113"/>
      <c r="P339" s="113"/>
      <c r="Q339" s="113"/>
      <c r="R339" s="113"/>
      <c r="S339" s="113"/>
      <c r="T339" s="113"/>
      <c r="U339" s="114"/>
    </row>
    <row r="340" spans="1:21" x14ac:dyDescent="0.3">
      <c r="A340" s="76" t="s">
        <v>12</v>
      </c>
      <c r="B340" s="154"/>
      <c r="C340" s="155"/>
      <c r="D340" s="155"/>
      <c r="E340" s="155"/>
      <c r="F340" s="155"/>
      <c r="G340" s="155"/>
      <c r="H340" s="156"/>
      <c r="I340" s="77">
        <v>0</v>
      </c>
      <c r="J340" s="105">
        <v>0</v>
      </c>
      <c r="K340" s="11">
        <f t="shared" ref="K340:K348" si="26">ROUND(I340*J340,0)</f>
        <v>0</v>
      </c>
      <c r="L340" s="11">
        <f t="shared" si="25"/>
        <v>0</v>
      </c>
      <c r="M340" s="11">
        <f>K340+L340</f>
        <v>0</v>
      </c>
      <c r="N340" s="113"/>
      <c r="O340" s="113"/>
      <c r="P340" s="113"/>
      <c r="Q340" s="113"/>
      <c r="R340" s="113"/>
      <c r="S340" s="113"/>
      <c r="T340" s="113"/>
      <c r="U340" s="114"/>
    </row>
    <row r="341" spans="1:21" x14ac:dyDescent="0.3">
      <c r="A341" s="76" t="s">
        <v>13</v>
      </c>
      <c r="B341" s="154"/>
      <c r="C341" s="157"/>
      <c r="D341" s="157"/>
      <c r="E341" s="157"/>
      <c r="F341" s="157"/>
      <c r="G341" s="157"/>
      <c r="H341" s="158"/>
      <c r="I341" s="77">
        <v>0</v>
      </c>
      <c r="J341" s="105">
        <v>0</v>
      </c>
      <c r="K341" s="11">
        <f t="shared" si="26"/>
        <v>0</v>
      </c>
      <c r="L341" s="11">
        <f t="shared" si="25"/>
        <v>0</v>
      </c>
      <c r="M341" s="11">
        <f t="shared" ref="M341:M348" si="27">K341+L341</f>
        <v>0</v>
      </c>
      <c r="N341" s="113"/>
      <c r="O341" s="113"/>
      <c r="P341" s="113"/>
      <c r="Q341" s="113"/>
      <c r="R341" s="113"/>
      <c r="S341" s="113"/>
      <c r="T341" s="113"/>
      <c r="U341" s="114"/>
    </row>
    <row r="342" spans="1:21" x14ac:dyDescent="0.3">
      <c r="A342" s="76" t="s">
        <v>14</v>
      </c>
      <c r="B342" s="144"/>
      <c r="C342" s="145"/>
      <c r="D342" s="145"/>
      <c r="E342" s="145"/>
      <c r="F342" s="145"/>
      <c r="G342" s="145"/>
      <c r="H342" s="146"/>
      <c r="I342" s="77">
        <v>0</v>
      </c>
      <c r="J342" s="105">
        <v>0</v>
      </c>
      <c r="K342" s="11">
        <f t="shared" si="26"/>
        <v>0</v>
      </c>
      <c r="L342" s="11">
        <f t="shared" si="25"/>
        <v>0</v>
      </c>
      <c r="M342" s="11">
        <f t="shared" si="27"/>
        <v>0</v>
      </c>
      <c r="N342" s="113"/>
      <c r="O342" s="113"/>
      <c r="P342" s="113"/>
      <c r="Q342" s="113"/>
      <c r="R342" s="113"/>
      <c r="S342" s="113"/>
      <c r="T342" s="113"/>
      <c r="U342" s="114"/>
    </row>
    <row r="343" spans="1:21" x14ac:dyDescent="0.3">
      <c r="A343" s="76" t="s">
        <v>15</v>
      </c>
      <c r="B343" s="144"/>
      <c r="C343" s="145"/>
      <c r="D343" s="145"/>
      <c r="E343" s="145"/>
      <c r="F343" s="145"/>
      <c r="G343" s="145"/>
      <c r="H343" s="146"/>
      <c r="I343" s="77">
        <v>0</v>
      </c>
      <c r="J343" s="105">
        <v>0</v>
      </c>
      <c r="K343" s="11">
        <f t="shared" si="26"/>
        <v>0</v>
      </c>
      <c r="L343" s="11">
        <f t="shared" si="25"/>
        <v>0</v>
      </c>
      <c r="M343" s="11">
        <f t="shared" si="27"/>
        <v>0</v>
      </c>
      <c r="N343" s="113"/>
      <c r="O343" s="113"/>
      <c r="P343" s="113"/>
      <c r="Q343" s="113"/>
      <c r="R343" s="113"/>
      <c r="S343" s="113"/>
      <c r="T343" s="113"/>
      <c r="U343" s="114"/>
    </row>
    <row r="344" spans="1:21" x14ac:dyDescent="0.3">
      <c r="A344" s="76" t="s">
        <v>16</v>
      </c>
      <c r="B344" s="154"/>
      <c r="C344" s="155"/>
      <c r="D344" s="155"/>
      <c r="E344" s="155"/>
      <c r="F344" s="155"/>
      <c r="G344" s="155"/>
      <c r="H344" s="156"/>
      <c r="I344" s="77">
        <v>0</v>
      </c>
      <c r="J344" s="105">
        <v>0</v>
      </c>
      <c r="K344" s="11">
        <f t="shared" si="26"/>
        <v>0</v>
      </c>
      <c r="L344" s="11">
        <f t="shared" si="25"/>
        <v>0</v>
      </c>
      <c r="M344" s="11">
        <f t="shared" si="27"/>
        <v>0</v>
      </c>
      <c r="N344" s="113"/>
      <c r="O344" s="113"/>
      <c r="P344" s="113"/>
      <c r="Q344" s="113"/>
      <c r="R344" s="113"/>
      <c r="S344" s="113"/>
      <c r="T344" s="113"/>
      <c r="U344" s="114"/>
    </row>
    <row r="345" spans="1:21" x14ac:dyDescent="0.3">
      <c r="A345" s="76" t="s">
        <v>17</v>
      </c>
      <c r="B345" s="154"/>
      <c r="C345" s="155"/>
      <c r="D345" s="155"/>
      <c r="E345" s="155"/>
      <c r="F345" s="155"/>
      <c r="G345" s="155"/>
      <c r="H345" s="156"/>
      <c r="I345" s="77">
        <v>0</v>
      </c>
      <c r="J345" s="105">
        <v>0</v>
      </c>
      <c r="K345" s="11">
        <f t="shared" si="26"/>
        <v>0</v>
      </c>
      <c r="L345" s="11">
        <f t="shared" si="25"/>
        <v>0</v>
      </c>
      <c r="M345" s="11">
        <f t="shared" si="27"/>
        <v>0</v>
      </c>
      <c r="N345" s="113"/>
      <c r="O345" s="113"/>
      <c r="P345" s="113"/>
      <c r="Q345" s="113"/>
      <c r="R345" s="113"/>
      <c r="S345" s="113"/>
      <c r="T345" s="113"/>
      <c r="U345" s="114"/>
    </row>
    <row r="346" spans="1:21" x14ac:dyDescent="0.3">
      <c r="A346" s="76" t="s">
        <v>18</v>
      </c>
      <c r="B346" s="154"/>
      <c r="C346" s="155"/>
      <c r="D346" s="155"/>
      <c r="E346" s="155"/>
      <c r="F346" s="155"/>
      <c r="G346" s="155"/>
      <c r="H346" s="156"/>
      <c r="I346" s="77">
        <v>0</v>
      </c>
      <c r="J346" s="105">
        <v>0</v>
      </c>
      <c r="K346" s="11">
        <f t="shared" si="26"/>
        <v>0</v>
      </c>
      <c r="L346" s="11">
        <f t="shared" si="25"/>
        <v>0</v>
      </c>
      <c r="M346" s="11">
        <f t="shared" si="27"/>
        <v>0</v>
      </c>
      <c r="N346" s="113"/>
      <c r="O346" s="113"/>
      <c r="P346" s="113"/>
      <c r="Q346" s="113"/>
      <c r="R346" s="113"/>
      <c r="S346" s="113"/>
      <c r="T346" s="113"/>
      <c r="U346" s="114"/>
    </row>
    <row r="347" spans="1:21" x14ac:dyDescent="0.3">
      <c r="A347" s="76" t="s">
        <v>19</v>
      </c>
      <c r="B347" s="154"/>
      <c r="C347" s="155"/>
      <c r="D347" s="155"/>
      <c r="E347" s="155"/>
      <c r="F347" s="155"/>
      <c r="G347" s="155"/>
      <c r="H347" s="156"/>
      <c r="I347" s="77">
        <v>0</v>
      </c>
      <c r="J347" s="105">
        <v>0</v>
      </c>
      <c r="K347" s="11">
        <f t="shared" si="26"/>
        <v>0</v>
      </c>
      <c r="L347" s="11">
        <f t="shared" si="25"/>
        <v>0</v>
      </c>
      <c r="M347" s="11">
        <f t="shared" si="27"/>
        <v>0</v>
      </c>
      <c r="N347" s="113"/>
      <c r="O347" s="113"/>
      <c r="P347" s="113"/>
      <c r="Q347" s="113"/>
      <c r="R347" s="113"/>
      <c r="S347" s="113"/>
      <c r="T347" s="113"/>
      <c r="U347" s="114"/>
    </row>
    <row r="348" spans="1:21" x14ac:dyDescent="0.3">
      <c r="A348" s="76" t="s">
        <v>20</v>
      </c>
      <c r="B348" s="154"/>
      <c r="C348" s="155"/>
      <c r="D348" s="155"/>
      <c r="E348" s="155"/>
      <c r="F348" s="155"/>
      <c r="G348" s="155"/>
      <c r="H348" s="156"/>
      <c r="I348" s="77">
        <v>0</v>
      </c>
      <c r="J348" s="105">
        <v>0</v>
      </c>
      <c r="K348" s="11">
        <f t="shared" si="26"/>
        <v>0</v>
      </c>
      <c r="L348" s="11">
        <f t="shared" si="25"/>
        <v>0</v>
      </c>
      <c r="M348" s="11">
        <f t="shared" si="27"/>
        <v>0</v>
      </c>
      <c r="N348" s="113"/>
      <c r="O348" s="113"/>
      <c r="P348" s="113"/>
      <c r="Q348" s="113"/>
      <c r="R348" s="113"/>
      <c r="S348" s="113"/>
      <c r="T348" s="113"/>
      <c r="U348" s="114"/>
    </row>
    <row r="349" spans="1:21" x14ac:dyDescent="0.3">
      <c r="A349" s="76" t="s">
        <v>21</v>
      </c>
      <c r="B349" s="154"/>
      <c r="C349" s="155"/>
      <c r="D349" s="155"/>
      <c r="E349" s="155"/>
      <c r="F349" s="155"/>
      <c r="G349" s="155"/>
      <c r="H349" s="156"/>
      <c r="I349" s="77">
        <v>0</v>
      </c>
      <c r="J349" s="105">
        <v>0</v>
      </c>
      <c r="K349" s="11">
        <f>ROUND(I349*J349,0)</f>
        <v>0</v>
      </c>
      <c r="L349" s="11">
        <f>ROUND(I349-K349,0)</f>
        <v>0</v>
      </c>
      <c r="M349" s="11">
        <f>K349+L349</f>
        <v>0</v>
      </c>
      <c r="N349" s="113"/>
      <c r="O349" s="113"/>
      <c r="P349" s="113"/>
      <c r="Q349" s="113"/>
      <c r="R349" s="113"/>
      <c r="S349" s="113"/>
      <c r="T349" s="113"/>
      <c r="U349" s="114"/>
    </row>
    <row r="350" spans="1:21" x14ac:dyDescent="0.3">
      <c r="A350" s="1"/>
      <c r="B350" s="1"/>
      <c r="C350" s="1"/>
      <c r="D350" s="21"/>
      <c r="E350" s="1"/>
      <c r="F350" s="1"/>
      <c r="G350" s="1"/>
      <c r="H350" s="1"/>
      <c r="I350" s="1"/>
      <c r="J350" s="1"/>
      <c r="K350" s="20"/>
      <c r="N350" s="113"/>
      <c r="O350" s="113"/>
      <c r="P350" s="113"/>
      <c r="Q350" s="113"/>
      <c r="R350" s="113"/>
      <c r="S350" s="113"/>
      <c r="T350" s="113"/>
      <c r="U350" s="114"/>
    </row>
    <row r="351" spans="1:21" x14ac:dyDescent="0.3">
      <c r="A351" s="1"/>
      <c r="B351" s="19" t="s">
        <v>36</v>
      </c>
      <c r="C351" s="1"/>
      <c r="D351" s="21"/>
      <c r="E351" s="1"/>
      <c r="F351" s="1"/>
      <c r="G351" s="1"/>
      <c r="H351" s="1"/>
      <c r="I351" s="1"/>
      <c r="J351" s="1"/>
      <c r="K351" s="20"/>
      <c r="N351" s="113"/>
      <c r="O351" s="113"/>
      <c r="P351" s="113"/>
      <c r="Q351" s="113"/>
      <c r="R351" s="113"/>
      <c r="S351" s="113"/>
      <c r="T351" s="113"/>
      <c r="U351" s="114"/>
    </row>
    <row r="352" spans="1:21" ht="39.6" x14ac:dyDescent="0.3">
      <c r="B352" s="166" t="s">
        <v>34</v>
      </c>
      <c r="C352" s="169"/>
      <c r="D352" s="169"/>
      <c r="E352" s="169"/>
      <c r="F352" s="169"/>
      <c r="G352" s="169"/>
      <c r="H352" s="170"/>
      <c r="I352" s="15" t="s">
        <v>37</v>
      </c>
      <c r="J352" s="15" t="s">
        <v>120</v>
      </c>
      <c r="K352" s="15" t="s">
        <v>29</v>
      </c>
      <c r="L352" s="15" t="s">
        <v>30</v>
      </c>
      <c r="M352" s="16" t="s">
        <v>9</v>
      </c>
      <c r="N352" s="113"/>
      <c r="O352" s="113"/>
      <c r="P352" s="113"/>
      <c r="Q352" s="113"/>
      <c r="R352" s="113"/>
      <c r="S352" s="113"/>
      <c r="T352" s="113"/>
      <c r="U352" s="114"/>
    </row>
    <row r="353" spans="1:21" x14ac:dyDescent="0.3">
      <c r="A353" s="76" t="s">
        <v>10</v>
      </c>
      <c r="B353" s="154"/>
      <c r="C353" s="155"/>
      <c r="D353" s="155"/>
      <c r="E353" s="155"/>
      <c r="F353" s="155"/>
      <c r="G353" s="155"/>
      <c r="H353" s="156"/>
      <c r="I353" s="77">
        <v>0</v>
      </c>
      <c r="J353" s="105">
        <v>0</v>
      </c>
      <c r="K353" s="11">
        <f>ROUND(I353*$H$334*J353,0)</f>
        <v>0</v>
      </c>
      <c r="L353" s="11">
        <f>ROUND((I353*$H$334)-K353,0)</f>
        <v>0</v>
      </c>
      <c r="M353" s="11">
        <f>K353+L353</f>
        <v>0</v>
      </c>
      <c r="N353" s="113"/>
      <c r="O353" s="113"/>
      <c r="P353" s="113"/>
      <c r="Q353" s="113"/>
      <c r="R353" s="113"/>
      <c r="S353" s="113"/>
      <c r="T353" s="113"/>
      <c r="U353" s="114"/>
    </row>
    <row r="354" spans="1:21" x14ac:dyDescent="0.3">
      <c r="A354" s="76" t="s">
        <v>11</v>
      </c>
      <c r="B354" s="154"/>
      <c r="C354" s="155"/>
      <c r="D354" s="155"/>
      <c r="E354" s="155"/>
      <c r="F354" s="155"/>
      <c r="G354" s="155"/>
      <c r="H354" s="156"/>
      <c r="I354" s="77">
        <v>0</v>
      </c>
      <c r="J354" s="105">
        <v>0</v>
      </c>
      <c r="K354" s="11">
        <f>ROUND(I354*$H$334*J354,0)</f>
        <v>0</v>
      </c>
      <c r="L354" s="11">
        <f t="shared" ref="L354:L363" si="28">ROUND((I354*$H$334)-K354,0)</f>
        <v>0</v>
      </c>
      <c r="M354" s="11">
        <f t="shared" ref="M354:M364" si="29">K354+L354</f>
        <v>0</v>
      </c>
      <c r="N354" s="113"/>
      <c r="O354" s="113"/>
      <c r="P354" s="113"/>
      <c r="Q354" s="113"/>
      <c r="R354" s="113"/>
      <c r="S354" s="113"/>
      <c r="T354" s="113"/>
      <c r="U354" s="114"/>
    </row>
    <row r="355" spans="1:21" x14ac:dyDescent="0.3">
      <c r="A355" s="76" t="s">
        <v>12</v>
      </c>
      <c r="B355" s="154"/>
      <c r="C355" s="155"/>
      <c r="D355" s="155"/>
      <c r="E355" s="155"/>
      <c r="F355" s="155"/>
      <c r="G355" s="155"/>
      <c r="H355" s="156"/>
      <c r="I355" s="77">
        <v>0</v>
      </c>
      <c r="J355" s="105">
        <v>0</v>
      </c>
      <c r="K355" s="11">
        <f t="shared" ref="K355:K363" si="30">ROUND(I355*$H$334*J355,0)</f>
        <v>0</v>
      </c>
      <c r="L355" s="11">
        <f t="shared" si="28"/>
        <v>0</v>
      </c>
      <c r="M355" s="11">
        <f t="shared" si="29"/>
        <v>0</v>
      </c>
      <c r="N355" s="113"/>
      <c r="O355" s="113"/>
      <c r="P355" s="113"/>
      <c r="Q355" s="113"/>
      <c r="R355" s="113"/>
      <c r="S355" s="113"/>
      <c r="T355" s="113"/>
      <c r="U355" s="114"/>
    </row>
    <row r="356" spans="1:21" x14ac:dyDescent="0.3">
      <c r="A356" s="76" t="s">
        <v>13</v>
      </c>
      <c r="B356" s="154"/>
      <c r="C356" s="155"/>
      <c r="D356" s="155"/>
      <c r="E356" s="155"/>
      <c r="F356" s="155"/>
      <c r="G356" s="155"/>
      <c r="H356" s="156"/>
      <c r="I356" s="77">
        <v>0</v>
      </c>
      <c r="J356" s="105">
        <v>0</v>
      </c>
      <c r="K356" s="11">
        <f t="shared" si="30"/>
        <v>0</v>
      </c>
      <c r="L356" s="11">
        <f t="shared" si="28"/>
        <v>0</v>
      </c>
      <c r="M356" s="11">
        <f t="shared" si="29"/>
        <v>0</v>
      </c>
      <c r="N356" s="113"/>
      <c r="O356" s="113"/>
      <c r="P356" s="113"/>
      <c r="Q356" s="113"/>
      <c r="R356" s="113"/>
      <c r="S356" s="113"/>
      <c r="T356" s="113"/>
      <c r="U356" s="114"/>
    </row>
    <row r="357" spans="1:21" x14ac:dyDescent="0.3">
      <c r="A357" s="76" t="s">
        <v>14</v>
      </c>
      <c r="B357" s="154"/>
      <c r="C357" s="155"/>
      <c r="D357" s="155"/>
      <c r="E357" s="155"/>
      <c r="F357" s="155"/>
      <c r="G357" s="155"/>
      <c r="H357" s="156"/>
      <c r="I357" s="77">
        <v>0</v>
      </c>
      <c r="J357" s="105">
        <v>0</v>
      </c>
      <c r="K357" s="11">
        <f t="shared" si="30"/>
        <v>0</v>
      </c>
      <c r="L357" s="11">
        <f t="shared" si="28"/>
        <v>0</v>
      </c>
      <c r="M357" s="11">
        <f t="shared" si="29"/>
        <v>0</v>
      </c>
      <c r="N357" s="113"/>
      <c r="O357" s="113"/>
      <c r="P357" s="113"/>
      <c r="Q357" s="113"/>
      <c r="R357" s="113"/>
      <c r="S357" s="113"/>
      <c r="T357" s="113"/>
      <c r="U357" s="114"/>
    </row>
    <row r="358" spans="1:21" x14ac:dyDescent="0.3">
      <c r="A358" s="76" t="s">
        <v>15</v>
      </c>
      <c r="B358" s="154"/>
      <c r="C358" s="155"/>
      <c r="D358" s="155"/>
      <c r="E358" s="155"/>
      <c r="F358" s="155"/>
      <c r="G358" s="155"/>
      <c r="H358" s="156"/>
      <c r="I358" s="77">
        <v>0</v>
      </c>
      <c r="J358" s="105">
        <v>0</v>
      </c>
      <c r="K358" s="11">
        <f t="shared" si="30"/>
        <v>0</v>
      </c>
      <c r="L358" s="11">
        <f t="shared" si="28"/>
        <v>0</v>
      </c>
      <c r="M358" s="11">
        <f t="shared" si="29"/>
        <v>0</v>
      </c>
      <c r="N358" s="113"/>
      <c r="O358" s="113"/>
      <c r="P358" s="113"/>
      <c r="Q358" s="113"/>
      <c r="R358" s="113"/>
      <c r="S358" s="113"/>
      <c r="T358" s="113"/>
      <c r="U358" s="114"/>
    </row>
    <row r="359" spans="1:21" x14ac:dyDescent="0.3">
      <c r="A359" s="76" t="s">
        <v>16</v>
      </c>
      <c r="B359" s="154"/>
      <c r="C359" s="155"/>
      <c r="D359" s="155"/>
      <c r="E359" s="155"/>
      <c r="F359" s="155"/>
      <c r="G359" s="155"/>
      <c r="H359" s="156"/>
      <c r="I359" s="77">
        <v>0</v>
      </c>
      <c r="J359" s="105">
        <v>0</v>
      </c>
      <c r="K359" s="11">
        <f t="shared" si="30"/>
        <v>0</v>
      </c>
      <c r="L359" s="11">
        <f t="shared" si="28"/>
        <v>0</v>
      </c>
      <c r="M359" s="11">
        <f t="shared" si="29"/>
        <v>0</v>
      </c>
      <c r="N359" s="113"/>
      <c r="O359" s="113"/>
      <c r="P359" s="113"/>
      <c r="Q359" s="113"/>
      <c r="R359" s="113"/>
      <c r="S359" s="113"/>
      <c r="T359" s="113"/>
      <c r="U359" s="114"/>
    </row>
    <row r="360" spans="1:21" x14ac:dyDescent="0.3">
      <c r="A360" s="76" t="s">
        <v>17</v>
      </c>
      <c r="B360" s="154"/>
      <c r="C360" s="155"/>
      <c r="D360" s="155"/>
      <c r="E360" s="155"/>
      <c r="F360" s="155"/>
      <c r="G360" s="155"/>
      <c r="H360" s="156"/>
      <c r="I360" s="77">
        <v>0</v>
      </c>
      <c r="J360" s="105">
        <v>0</v>
      </c>
      <c r="K360" s="11">
        <f t="shared" si="30"/>
        <v>0</v>
      </c>
      <c r="L360" s="11">
        <f t="shared" si="28"/>
        <v>0</v>
      </c>
      <c r="M360" s="11">
        <f t="shared" si="29"/>
        <v>0</v>
      </c>
      <c r="N360" s="113"/>
      <c r="O360" s="113"/>
      <c r="P360" s="113"/>
      <c r="Q360" s="113"/>
      <c r="R360" s="113"/>
      <c r="S360" s="113"/>
      <c r="T360" s="113"/>
      <c r="U360" s="114"/>
    </row>
    <row r="361" spans="1:21" x14ac:dyDescent="0.3">
      <c r="A361" s="76" t="s">
        <v>18</v>
      </c>
      <c r="B361" s="154"/>
      <c r="C361" s="155"/>
      <c r="D361" s="155"/>
      <c r="E361" s="155"/>
      <c r="F361" s="155"/>
      <c r="G361" s="155"/>
      <c r="H361" s="156"/>
      <c r="I361" s="77">
        <v>0</v>
      </c>
      <c r="J361" s="105">
        <v>0</v>
      </c>
      <c r="K361" s="11">
        <f t="shared" si="30"/>
        <v>0</v>
      </c>
      <c r="L361" s="11">
        <f t="shared" si="28"/>
        <v>0</v>
      </c>
      <c r="M361" s="11">
        <f t="shared" si="29"/>
        <v>0</v>
      </c>
      <c r="N361" s="113"/>
      <c r="O361" s="113"/>
      <c r="P361" s="113"/>
      <c r="Q361" s="113"/>
      <c r="R361" s="113"/>
      <c r="S361" s="113"/>
      <c r="T361" s="113"/>
      <c r="U361" s="114"/>
    </row>
    <row r="362" spans="1:21" x14ac:dyDescent="0.3">
      <c r="A362" s="76" t="s">
        <v>19</v>
      </c>
      <c r="B362" s="154"/>
      <c r="C362" s="155"/>
      <c r="D362" s="155"/>
      <c r="E362" s="155"/>
      <c r="F362" s="155"/>
      <c r="G362" s="155"/>
      <c r="H362" s="156"/>
      <c r="I362" s="77">
        <v>0</v>
      </c>
      <c r="J362" s="105">
        <v>0</v>
      </c>
      <c r="K362" s="11">
        <f t="shared" si="30"/>
        <v>0</v>
      </c>
      <c r="L362" s="11">
        <f t="shared" si="28"/>
        <v>0</v>
      </c>
      <c r="M362" s="11">
        <f t="shared" si="29"/>
        <v>0</v>
      </c>
      <c r="N362" s="113"/>
      <c r="O362" s="113"/>
      <c r="P362" s="113"/>
      <c r="Q362" s="113"/>
      <c r="R362" s="113"/>
      <c r="S362" s="113"/>
      <c r="T362" s="113"/>
      <c r="U362" s="114"/>
    </row>
    <row r="363" spans="1:21" x14ac:dyDescent="0.3">
      <c r="A363" s="76" t="s">
        <v>20</v>
      </c>
      <c r="B363" s="154"/>
      <c r="C363" s="155"/>
      <c r="D363" s="155"/>
      <c r="E363" s="155"/>
      <c r="F363" s="155"/>
      <c r="G363" s="155"/>
      <c r="H363" s="156"/>
      <c r="I363" s="77">
        <v>0</v>
      </c>
      <c r="J363" s="105">
        <v>0</v>
      </c>
      <c r="K363" s="11">
        <f t="shared" si="30"/>
        <v>0</v>
      </c>
      <c r="L363" s="11">
        <f t="shared" si="28"/>
        <v>0</v>
      </c>
      <c r="M363" s="11">
        <f t="shared" si="29"/>
        <v>0</v>
      </c>
      <c r="N363" s="113"/>
      <c r="O363" s="113"/>
      <c r="P363" s="113"/>
      <c r="Q363" s="113"/>
      <c r="R363" s="113"/>
      <c r="S363" s="113"/>
      <c r="T363" s="113"/>
      <c r="U363" s="114"/>
    </row>
    <row r="364" spans="1:21" x14ac:dyDescent="0.3">
      <c r="A364" s="76" t="s">
        <v>21</v>
      </c>
      <c r="B364" s="154"/>
      <c r="C364" s="155"/>
      <c r="D364" s="155"/>
      <c r="E364" s="155"/>
      <c r="F364" s="155"/>
      <c r="G364" s="155"/>
      <c r="H364" s="156"/>
      <c r="I364" s="77">
        <v>0</v>
      </c>
      <c r="J364" s="105">
        <v>0</v>
      </c>
      <c r="K364" s="11">
        <f>ROUND(I364*$H$334*J364,0)</f>
        <v>0</v>
      </c>
      <c r="L364" s="11">
        <f>ROUND((I364*$H$334)-K364,0)</f>
        <v>0</v>
      </c>
      <c r="M364" s="11">
        <f t="shared" si="29"/>
        <v>0</v>
      </c>
      <c r="N364" s="113"/>
      <c r="O364" s="113"/>
      <c r="P364" s="113"/>
      <c r="Q364" s="113"/>
      <c r="R364" s="113"/>
      <c r="S364" s="113"/>
      <c r="T364" s="113"/>
      <c r="U364" s="114"/>
    </row>
    <row r="365" spans="1:21" x14ac:dyDescent="0.3">
      <c r="A365" s="1"/>
      <c r="B365" s="29"/>
      <c r="C365" s="29"/>
      <c r="D365" s="29"/>
      <c r="E365" s="29"/>
      <c r="F365" s="29"/>
      <c r="G365" s="29"/>
      <c r="H365" s="29"/>
      <c r="I365" s="29"/>
      <c r="J365" s="29"/>
      <c r="K365" s="22"/>
      <c r="N365" s="113"/>
      <c r="O365" s="113"/>
      <c r="P365" s="113"/>
      <c r="Q365" s="113"/>
      <c r="R365" s="113"/>
      <c r="S365" s="113"/>
      <c r="T365" s="113"/>
      <c r="U365" s="114"/>
    </row>
    <row r="366" spans="1:21" x14ac:dyDescent="0.3">
      <c r="A366" s="1"/>
      <c r="B366" s="1"/>
      <c r="C366" s="1"/>
      <c r="D366" s="1"/>
      <c r="E366" s="1"/>
      <c r="F366" s="1"/>
      <c r="G366" s="1"/>
      <c r="H366" s="1"/>
      <c r="I366" s="1"/>
      <c r="J366" s="1"/>
      <c r="K366" s="15" t="s">
        <v>29</v>
      </c>
      <c r="L366" s="15" t="s">
        <v>30</v>
      </c>
      <c r="M366" s="16" t="s">
        <v>9</v>
      </c>
      <c r="N366" s="113"/>
      <c r="O366" s="113"/>
      <c r="P366" s="113"/>
      <c r="Q366" s="113"/>
      <c r="R366" s="113"/>
      <c r="S366" s="113"/>
      <c r="T366" s="113"/>
      <c r="U366" s="114"/>
    </row>
    <row r="367" spans="1:21" x14ac:dyDescent="0.3">
      <c r="A367" s="18"/>
      <c r="B367" s="176" t="s">
        <v>47</v>
      </c>
      <c r="C367" s="195"/>
      <c r="D367" s="195"/>
      <c r="E367" s="195"/>
      <c r="F367" s="195"/>
      <c r="G367" s="195"/>
      <c r="H367" s="195"/>
      <c r="I367" s="195"/>
      <c r="J367" s="196"/>
      <c r="K367" s="44">
        <f>SUM(K353:K364,K338:K349)</f>
        <v>0</v>
      </c>
      <c r="L367" s="44">
        <f>SUM(L353:L364,L338:L349)</f>
        <v>0</v>
      </c>
      <c r="M367" s="44">
        <f>SUM(M353:M364,M338:M349)</f>
        <v>0</v>
      </c>
      <c r="N367" s="113"/>
      <c r="O367" s="113"/>
      <c r="P367" s="113"/>
      <c r="Q367" s="113"/>
      <c r="R367" s="113"/>
      <c r="S367" s="113"/>
      <c r="T367" s="113"/>
      <c r="U367" s="114"/>
    </row>
    <row r="368" spans="1:21" x14ac:dyDescent="0.3">
      <c r="A368" s="1"/>
      <c r="B368" s="19"/>
      <c r="C368" s="1"/>
      <c r="D368" s="1"/>
      <c r="E368" s="1"/>
      <c r="F368" s="1"/>
      <c r="G368" s="1"/>
      <c r="H368" s="1"/>
      <c r="I368" s="1"/>
      <c r="J368" s="1"/>
      <c r="K368" s="23"/>
      <c r="N368" s="113"/>
      <c r="O368" s="113"/>
      <c r="P368" s="113"/>
      <c r="Q368" s="113"/>
      <c r="R368" s="113"/>
      <c r="S368" s="113"/>
      <c r="T368" s="113"/>
      <c r="U368" s="114"/>
    </row>
    <row r="369" spans="1:21" ht="15" thickBot="1" x14ac:dyDescent="0.35">
      <c r="A369" s="62"/>
      <c r="B369" s="64" t="s">
        <v>24</v>
      </c>
      <c r="C369" s="63"/>
      <c r="D369" s="63"/>
      <c r="E369" s="63"/>
      <c r="F369" s="63"/>
      <c r="G369" s="63"/>
      <c r="H369" s="63"/>
      <c r="I369" s="63"/>
      <c r="J369" s="63"/>
      <c r="K369" s="61"/>
      <c r="L369" s="61"/>
      <c r="M369" s="61"/>
      <c r="N369" s="113"/>
      <c r="O369" s="113"/>
      <c r="P369" s="113"/>
      <c r="Q369" s="113"/>
      <c r="R369" s="113"/>
      <c r="S369" s="113"/>
      <c r="T369" s="113"/>
      <c r="U369" s="114"/>
    </row>
    <row r="370" spans="1:21" ht="15" thickTop="1" x14ac:dyDescent="0.3">
      <c r="A370" s="1"/>
      <c r="B370" s="19" t="s">
        <v>42</v>
      </c>
      <c r="C370" s="1"/>
      <c r="D370" s="1"/>
      <c r="E370" s="1"/>
      <c r="F370" s="1"/>
      <c r="G370" s="1"/>
      <c r="H370" s="1"/>
      <c r="I370" s="1"/>
      <c r="J370" s="1"/>
      <c r="K370" s="23"/>
      <c r="N370" s="113"/>
      <c r="O370" s="113"/>
      <c r="P370" s="113"/>
      <c r="Q370" s="113"/>
      <c r="R370" s="113"/>
      <c r="S370" s="113"/>
      <c r="T370" s="113"/>
      <c r="U370" s="114"/>
    </row>
    <row r="371" spans="1:21" x14ac:dyDescent="0.3">
      <c r="A371" s="1"/>
      <c r="B371" s="19"/>
      <c r="C371" s="1"/>
      <c r="D371" s="1"/>
      <c r="E371" s="1"/>
      <c r="F371" s="1"/>
      <c r="G371" s="1"/>
      <c r="H371" s="1"/>
      <c r="I371" s="1"/>
      <c r="J371" s="1"/>
      <c r="K371" s="15" t="s">
        <v>29</v>
      </c>
      <c r="L371" s="15" t="s">
        <v>30</v>
      </c>
      <c r="M371" s="16" t="s">
        <v>9</v>
      </c>
      <c r="N371" s="113"/>
      <c r="O371" s="113"/>
      <c r="P371" s="113"/>
      <c r="Q371" s="113"/>
      <c r="R371" s="113"/>
      <c r="S371" s="113"/>
      <c r="T371" s="113"/>
      <c r="U371" s="114"/>
    </row>
    <row r="372" spans="1:21" x14ac:dyDescent="0.3">
      <c r="A372" s="1"/>
      <c r="B372" s="19"/>
      <c r="E372" s="79"/>
      <c r="F372" s="1" t="s">
        <v>0</v>
      </c>
      <c r="G372" s="1"/>
      <c r="J372" s="1"/>
      <c r="K372" s="82">
        <f>IF($C$419=TRUE,$K$89*$D$378,0)</f>
        <v>0</v>
      </c>
      <c r="L372" s="82">
        <f>IF($C$419=TRUE,$L$89*$D$378,0)</f>
        <v>0</v>
      </c>
      <c r="M372" s="82">
        <f>IF($C$419=TRUE,$M$89*$D$378,0)</f>
        <v>0</v>
      </c>
      <c r="N372" s="113"/>
      <c r="O372" s="113"/>
      <c r="P372" s="113"/>
      <c r="Q372" s="113"/>
      <c r="R372" s="113"/>
      <c r="S372" s="113"/>
      <c r="T372" s="113"/>
      <c r="U372" s="114"/>
    </row>
    <row r="373" spans="1:21" x14ac:dyDescent="0.3">
      <c r="A373" s="1"/>
      <c r="B373" s="19"/>
      <c r="E373" s="79"/>
      <c r="F373" s="1" t="s">
        <v>1</v>
      </c>
      <c r="G373" s="1"/>
      <c r="J373" s="1"/>
      <c r="K373" s="82">
        <f>IF($C$420=TRUE,$K$169*$D$378,0)</f>
        <v>0</v>
      </c>
      <c r="L373" s="82">
        <f>IF($C$420=TRUE,$L$169*$D$378,0)</f>
        <v>0</v>
      </c>
      <c r="M373" s="82">
        <f>IF($C$420=TRUE,$M$169*$D$378,0)</f>
        <v>0</v>
      </c>
      <c r="N373" s="113"/>
      <c r="O373" s="113"/>
      <c r="P373" s="113"/>
      <c r="Q373" s="113"/>
      <c r="R373" s="113"/>
      <c r="S373" s="113"/>
      <c r="T373" s="113"/>
      <c r="U373" s="114"/>
    </row>
    <row r="374" spans="1:21" x14ac:dyDescent="0.3">
      <c r="A374" s="1"/>
      <c r="B374" s="19"/>
      <c r="E374" s="79"/>
      <c r="F374" s="1" t="s">
        <v>94</v>
      </c>
      <c r="G374" s="1"/>
      <c r="J374" s="1"/>
      <c r="K374" s="82">
        <f>IF($C$421=TRUE,$K$206*$D$378,0)</f>
        <v>0</v>
      </c>
      <c r="L374" s="82">
        <f>IF($C$421=TRUE,$L$206*$D$378,0)</f>
        <v>0</v>
      </c>
      <c r="M374" s="82">
        <f>IF($C$421=TRUE,$M$206*$D$378,0)</f>
        <v>0</v>
      </c>
      <c r="N374" s="113"/>
      <c r="O374" s="113"/>
      <c r="P374" s="113"/>
      <c r="Q374" s="113"/>
      <c r="R374" s="113"/>
      <c r="S374" s="113"/>
      <c r="T374" s="113"/>
      <c r="U374" s="114"/>
    </row>
    <row r="375" spans="1:21" x14ac:dyDescent="0.3">
      <c r="A375" s="1"/>
      <c r="B375" s="19"/>
      <c r="E375" s="79"/>
      <c r="F375" s="1" t="s">
        <v>3</v>
      </c>
      <c r="G375" s="1"/>
      <c r="J375" s="1"/>
      <c r="K375" s="82">
        <f>IF($C$422=TRUE,$K$270*$D$378,0)</f>
        <v>0</v>
      </c>
      <c r="L375" s="82">
        <f>IF($C$422=TRUE,$L$270*$D$378,0)</f>
        <v>0</v>
      </c>
      <c r="M375" s="82">
        <f>IF($C$422=TRUE,$M$270*$D$378,0)</f>
        <v>0</v>
      </c>
      <c r="N375" s="113"/>
      <c r="O375" s="113"/>
      <c r="P375" s="113"/>
      <c r="Q375" s="113"/>
      <c r="R375" s="113"/>
      <c r="S375" s="113"/>
      <c r="T375" s="113"/>
      <c r="U375" s="114"/>
    </row>
    <row r="376" spans="1:21" ht="15" thickBot="1" x14ac:dyDescent="0.35">
      <c r="A376" s="1"/>
      <c r="B376" s="19"/>
      <c r="E376" s="79"/>
      <c r="F376" s="1" t="s">
        <v>4</v>
      </c>
      <c r="G376" s="1"/>
      <c r="J376" s="1"/>
      <c r="K376" s="83">
        <f>IF($C$423=TRUE,$K$367*$D$378,0)</f>
        <v>0</v>
      </c>
      <c r="L376" s="83">
        <f>IF($C$423=TRUE,$L$367*$D$378,0)</f>
        <v>0</v>
      </c>
      <c r="M376" s="83">
        <f>IF($C$423=TRUE,$M$367*$D$378,0)</f>
        <v>0</v>
      </c>
      <c r="N376" s="113"/>
      <c r="O376" s="113"/>
      <c r="P376" s="113"/>
      <c r="Q376" s="113"/>
      <c r="R376" s="113"/>
      <c r="S376" s="113"/>
      <c r="T376" s="113"/>
      <c r="U376" s="114"/>
    </row>
    <row r="377" spans="1:21" ht="15" thickTop="1" x14ac:dyDescent="0.3">
      <c r="A377" s="1"/>
      <c r="B377" s="19"/>
      <c r="C377" s="1"/>
      <c r="D377" s="45"/>
      <c r="E377" s="1"/>
      <c r="F377" s="1"/>
      <c r="G377" s="1"/>
      <c r="J377" t="s">
        <v>51</v>
      </c>
      <c r="K377" s="84">
        <f>SUM(K372:K376)</f>
        <v>0</v>
      </c>
      <c r="L377" s="84">
        <f>SUM(L372:L376)</f>
        <v>0</v>
      </c>
      <c r="M377" s="84">
        <f>SUM(M372:M376)</f>
        <v>0</v>
      </c>
      <c r="N377" s="113"/>
      <c r="O377" s="113"/>
      <c r="P377" s="113"/>
      <c r="Q377" s="113"/>
      <c r="R377" s="113"/>
      <c r="S377" s="113"/>
      <c r="T377" s="113"/>
      <c r="U377" s="114"/>
    </row>
    <row r="378" spans="1:21" x14ac:dyDescent="0.3">
      <c r="A378" s="1"/>
      <c r="B378" s="179" t="s">
        <v>50</v>
      </c>
      <c r="C378" s="179"/>
      <c r="D378" s="78">
        <v>0.25</v>
      </c>
      <c r="E378" s="1" t="s">
        <v>91</v>
      </c>
      <c r="F378" s="1"/>
      <c r="G378" s="1"/>
      <c r="H378" s="1"/>
      <c r="I378" s="1"/>
      <c r="J378" s="1"/>
      <c r="K378" s="23"/>
      <c r="N378" s="113"/>
      <c r="O378" s="113"/>
      <c r="P378" s="113"/>
      <c r="Q378" s="113"/>
      <c r="R378" s="113"/>
      <c r="S378" s="113"/>
      <c r="T378" s="113"/>
      <c r="U378" s="114"/>
    </row>
    <row r="379" spans="1:21" x14ac:dyDescent="0.3">
      <c r="A379" s="1"/>
      <c r="F379" s="1"/>
      <c r="G379" s="1"/>
      <c r="H379" s="1"/>
      <c r="I379" s="1"/>
      <c r="N379" s="113"/>
      <c r="O379" s="113"/>
      <c r="P379" s="113"/>
      <c r="Q379" s="113"/>
      <c r="R379" s="113"/>
      <c r="S379" s="113"/>
      <c r="T379" s="113"/>
      <c r="U379" s="114"/>
    </row>
    <row r="380" spans="1:21" x14ac:dyDescent="0.3">
      <c r="A380" s="1"/>
      <c r="B380" s="68" t="s">
        <v>90</v>
      </c>
      <c r="F380" s="1"/>
      <c r="H380" s="1"/>
      <c r="I380" s="1"/>
      <c r="K380" s="69"/>
      <c r="L380" s="69"/>
      <c r="M380" s="69"/>
      <c r="N380" s="113"/>
      <c r="O380" s="113"/>
      <c r="P380" s="113"/>
      <c r="Q380" s="113"/>
      <c r="R380" s="113"/>
      <c r="S380" s="113"/>
      <c r="T380" s="113"/>
      <c r="U380" s="114"/>
    </row>
    <row r="381" spans="1:21" x14ac:dyDescent="0.3">
      <c r="A381" s="1"/>
      <c r="F381" s="1"/>
      <c r="H381" s="1"/>
      <c r="I381" s="1"/>
      <c r="K381" s="67"/>
      <c r="L381" s="67"/>
      <c r="M381" s="67"/>
      <c r="N381" s="113"/>
      <c r="O381" s="113"/>
      <c r="P381" s="113"/>
      <c r="Q381" s="113"/>
      <c r="R381" s="113"/>
      <c r="S381" s="113"/>
      <c r="T381" s="113"/>
      <c r="U381" s="114"/>
    </row>
    <row r="382" spans="1:21" x14ac:dyDescent="0.3">
      <c r="N382" s="113"/>
      <c r="O382" s="113"/>
      <c r="P382" s="113"/>
      <c r="Q382" s="113"/>
      <c r="R382" s="113"/>
      <c r="S382" s="113"/>
      <c r="T382" s="113"/>
      <c r="U382" s="114"/>
    </row>
    <row r="383" spans="1:21" x14ac:dyDescent="0.3">
      <c r="A383" s="1"/>
      <c r="B383" s="19"/>
      <c r="C383" s="1"/>
      <c r="D383" s="1"/>
      <c r="E383" s="1"/>
      <c r="F383" s="1"/>
      <c r="H383" s="1"/>
      <c r="I383" s="1"/>
      <c r="J383" s="1"/>
      <c r="K383" s="15" t="s">
        <v>29</v>
      </c>
      <c r="L383" s="15" t="s">
        <v>30</v>
      </c>
      <c r="M383" s="16" t="s">
        <v>9</v>
      </c>
      <c r="N383" s="113"/>
      <c r="O383" s="113"/>
      <c r="P383" s="113"/>
      <c r="Q383" s="113"/>
      <c r="R383" s="113"/>
      <c r="S383" s="113"/>
      <c r="T383" s="113"/>
      <c r="U383" s="114"/>
    </row>
    <row r="384" spans="1:21" x14ac:dyDescent="0.3">
      <c r="A384" s="18"/>
      <c r="B384" s="176" t="s">
        <v>48</v>
      </c>
      <c r="C384" s="195"/>
      <c r="D384" s="195"/>
      <c r="E384" s="195"/>
      <c r="F384" s="195"/>
      <c r="G384" s="195"/>
      <c r="H384" s="195"/>
      <c r="I384" s="195"/>
      <c r="J384" s="196"/>
      <c r="K384" s="50">
        <f>M384-L384</f>
        <v>0</v>
      </c>
      <c r="L384" s="50">
        <f>ROUND(L377,0)</f>
        <v>0</v>
      </c>
      <c r="M384" s="44">
        <f>ROUND(M377,0)</f>
        <v>0</v>
      </c>
      <c r="N384" s="113"/>
      <c r="O384" s="113"/>
      <c r="P384" s="113"/>
      <c r="Q384" s="113"/>
      <c r="R384" s="113"/>
      <c r="S384" s="113"/>
      <c r="T384" s="113"/>
      <c r="U384" s="114"/>
    </row>
    <row r="385" spans="1:21" x14ac:dyDescent="0.3">
      <c r="A385" s="1"/>
      <c r="B385" s="19"/>
      <c r="C385" s="1"/>
      <c r="D385" s="1"/>
      <c r="E385" s="26"/>
      <c r="F385" s="1"/>
      <c r="G385" s="1"/>
      <c r="H385" s="1"/>
      <c r="I385" s="1"/>
      <c r="J385" s="1"/>
      <c r="K385" s="27"/>
      <c r="N385" s="113"/>
      <c r="O385" s="113"/>
      <c r="P385" s="113"/>
      <c r="Q385" s="113"/>
      <c r="R385" s="113"/>
      <c r="S385" s="113"/>
      <c r="T385" s="113"/>
      <c r="U385" s="114"/>
    </row>
    <row r="386" spans="1:21" ht="15" thickBot="1" x14ac:dyDescent="0.35">
      <c r="A386" s="1"/>
      <c r="B386" s="19"/>
      <c r="C386" s="1"/>
      <c r="D386" s="1"/>
      <c r="E386" s="26"/>
      <c r="F386" s="1"/>
      <c r="G386" s="1"/>
      <c r="H386" s="1"/>
      <c r="I386" s="1"/>
      <c r="J386" s="1"/>
      <c r="K386" s="70" t="s">
        <v>29</v>
      </c>
      <c r="L386" s="70" t="s">
        <v>30</v>
      </c>
      <c r="M386" s="71" t="s">
        <v>9</v>
      </c>
      <c r="N386" s="113"/>
      <c r="O386" s="113"/>
      <c r="P386" s="113"/>
      <c r="Q386" s="113"/>
      <c r="R386" s="113"/>
      <c r="S386" s="113"/>
      <c r="T386" s="113"/>
      <c r="U386" s="114"/>
    </row>
    <row r="387" spans="1:21" ht="15" thickBot="1" x14ac:dyDescent="0.35">
      <c r="A387" s="72"/>
      <c r="B387" s="192" t="s">
        <v>49</v>
      </c>
      <c r="C387" s="193"/>
      <c r="D387" s="193"/>
      <c r="E387" s="193"/>
      <c r="F387" s="193"/>
      <c r="G387" s="193"/>
      <c r="H387" s="193"/>
      <c r="I387" s="193"/>
      <c r="J387" s="194"/>
      <c r="K387" s="73">
        <f>K89+K169+K207+K238+K270+K330+K367+K384</f>
        <v>0</v>
      </c>
      <c r="L387" s="73">
        <f>L89+L169+L207+L238+L270+L330+L367+L384</f>
        <v>0</v>
      </c>
      <c r="M387" s="74">
        <f>M89+M169+M207+M238+M270+M330+M367+M384</f>
        <v>0</v>
      </c>
      <c r="N387" s="113"/>
      <c r="O387" s="147"/>
      <c r="P387" s="113"/>
      <c r="Q387" s="113"/>
      <c r="R387" s="113"/>
      <c r="S387" s="113"/>
      <c r="T387" s="113"/>
      <c r="U387" s="114"/>
    </row>
    <row r="388" spans="1:21" x14ac:dyDescent="0.3">
      <c r="N388" s="113"/>
      <c r="O388" s="147"/>
      <c r="P388" s="113"/>
      <c r="Q388" s="113"/>
      <c r="R388" s="113"/>
      <c r="S388" s="113"/>
      <c r="T388" s="113"/>
      <c r="U388" s="114"/>
    </row>
    <row r="389" spans="1:21" x14ac:dyDescent="0.3">
      <c r="N389" s="113"/>
      <c r="O389" s="113"/>
      <c r="P389" s="113"/>
      <c r="Q389" s="113"/>
      <c r="R389" s="113"/>
      <c r="S389" s="113"/>
      <c r="T389" s="113"/>
      <c r="U389" s="114"/>
    </row>
    <row r="390" spans="1:21" x14ac:dyDescent="0.3">
      <c r="N390" s="113"/>
      <c r="O390" s="113"/>
      <c r="P390" s="113"/>
      <c r="Q390" s="113"/>
      <c r="R390" s="113"/>
      <c r="S390" s="113"/>
      <c r="T390" s="113"/>
      <c r="U390" s="114"/>
    </row>
    <row r="391" spans="1:21" x14ac:dyDescent="0.3">
      <c r="N391" s="113"/>
      <c r="O391" s="113"/>
      <c r="P391" s="113"/>
      <c r="Q391" s="113"/>
      <c r="R391" s="113"/>
      <c r="S391" s="113"/>
      <c r="T391" s="113"/>
      <c r="U391" s="114"/>
    </row>
    <row r="392" spans="1:21" x14ac:dyDescent="0.3">
      <c r="N392" s="113"/>
      <c r="O392" s="113"/>
      <c r="P392" s="113"/>
      <c r="Q392" s="113"/>
      <c r="R392" s="113"/>
      <c r="S392" s="113"/>
      <c r="T392" s="113"/>
      <c r="U392" s="114"/>
    </row>
    <row r="393" spans="1:21" x14ac:dyDescent="0.3">
      <c r="N393" s="113"/>
      <c r="O393" s="113"/>
      <c r="P393" s="113"/>
      <c r="Q393" s="113"/>
      <c r="R393" s="113"/>
      <c r="S393" s="113"/>
      <c r="T393" s="113"/>
      <c r="U393" s="114"/>
    </row>
    <row r="394" spans="1:21" x14ac:dyDescent="0.3">
      <c r="N394" s="113"/>
      <c r="O394" s="113"/>
      <c r="P394" s="113"/>
      <c r="Q394" s="113"/>
      <c r="R394" s="113"/>
      <c r="S394" s="113"/>
      <c r="T394" s="113"/>
      <c r="U394" s="114"/>
    </row>
    <row r="395" spans="1:21" x14ac:dyDescent="0.3">
      <c r="N395" s="113"/>
      <c r="O395" s="113"/>
      <c r="P395" s="113"/>
      <c r="Q395" s="113"/>
      <c r="R395" s="113"/>
      <c r="S395" s="113"/>
      <c r="T395" s="113"/>
      <c r="U395" s="114"/>
    </row>
    <row r="396" spans="1:21" x14ac:dyDescent="0.3">
      <c r="N396" s="113"/>
      <c r="O396" s="113"/>
      <c r="P396" s="113"/>
      <c r="Q396" s="113"/>
      <c r="R396" s="113"/>
      <c r="S396" s="113"/>
      <c r="T396" s="113"/>
      <c r="U396" s="114"/>
    </row>
    <row r="397" spans="1:21" x14ac:dyDescent="0.3">
      <c r="N397" s="113"/>
      <c r="O397" s="113"/>
      <c r="P397" s="113"/>
      <c r="Q397" s="113"/>
      <c r="R397" s="113"/>
      <c r="S397" s="113"/>
      <c r="T397" s="113"/>
      <c r="U397" s="114"/>
    </row>
    <row r="398" spans="1:21" x14ac:dyDescent="0.3">
      <c r="N398" s="113"/>
      <c r="O398" s="113"/>
      <c r="P398" s="113"/>
      <c r="Q398" s="113"/>
      <c r="R398" s="113"/>
      <c r="S398" s="113"/>
      <c r="T398" s="113"/>
      <c r="U398" s="114"/>
    </row>
    <row r="399" spans="1:21" x14ac:dyDescent="0.3">
      <c r="N399" s="113"/>
      <c r="O399" s="113"/>
      <c r="P399" s="113"/>
      <c r="Q399" s="113"/>
      <c r="R399" s="113"/>
      <c r="S399" s="113"/>
      <c r="T399" s="113"/>
      <c r="U399" s="114"/>
    </row>
    <row r="400" spans="1:21" x14ac:dyDescent="0.3">
      <c r="N400" s="113"/>
      <c r="O400" s="113"/>
      <c r="P400" s="113"/>
      <c r="Q400" s="113"/>
      <c r="R400" s="113"/>
      <c r="S400" s="113"/>
      <c r="T400" s="113"/>
      <c r="U400" s="114"/>
    </row>
    <row r="401" spans="14:21" x14ac:dyDescent="0.3">
      <c r="N401" s="113"/>
      <c r="O401" s="113"/>
      <c r="P401" s="113"/>
      <c r="Q401" s="113"/>
      <c r="R401" s="113"/>
      <c r="S401" s="113"/>
      <c r="T401" s="113"/>
      <c r="U401" s="114"/>
    </row>
    <row r="402" spans="14:21" x14ac:dyDescent="0.3">
      <c r="N402" s="113"/>
      <c r="O402" s="113"/>
      <c r="P402" s="113"/>
      <c r="Q402" s="113"/>
      <c r="R402" s="113"/>
      <c r="S402" s="113"/>
      <c r="T402" s="113"/>
      <c r="U402" s="114"/>
    </row>
    <row r="403" spans="14:21" x14ac:dyDescent="0.3">
      <c r="N403" s="113"/>
      <c r="O403" s="113"/>
      <c r="P403" s="113"/>
      <c r="Q403" s="113"/>
      <c r="R403" s="113"/>
      <c r="S403" s="113"/>
      <c r="T403" s="113"/>
      <c r="U403" s="114"/>
    </row>
    <row r="404" spans="14:21" x14ac:dyDescent="0.3">
      <c r="N404" s="113"/>
      <c r="O404" s="113"/>
      <c r="P404" s="113"/>
      <c r="Q404" s="113"/>
      <c r="R404" s="113"/>
      <c r="S404" s="113"/>
      <c r="T404" s="113"/>
      <c r="U404" s="114"/>
    </row>
    <row r="405" spans="14:21" x14ac:dyDescent="0.3">
      <c r="N405" s="113"/>
      <c r="O405" s="113"/>
      <c r="P405" s="113"/>
      <c r="Q405" s="113"/>
      <c r="R405" s="113"/>
      <c r="S405" s="113"/>
      <c r="T405" s="113"/>
      <c r="U405" s="114"/>
    </row>
    <row r="406" spans="14:21" x14ac:dyDescent="0.3">
      <c r="N406" s="113"/>
      <c r="O406" s="113"/>
      <c r="P406" s="113"/>
      <c r="Q406" s="113"/>
      <c r="R406" s="113"/>
      <c r="S406" s="113"/>
      <c r="T406" s="113"/>
      <c r="U406" s="114"/>
    </row>
    <row r="407" spans="14:21" x14ac:dyDescent="0.3">
      <c r="N407" s="113"/>
      <c r="O407" s="113"/>
      <c r="P407" s="113"/>
      <c r="Q407" s="113"/>
      <c r="R407" s="113"/>
      <c r="S407" s="113"/>
      <c r="T407" s="113"/>
      <c r="U407" s="114"/>
    </row>
    <row r="408" spans="14:21" x14ac:dyDescent="0.3">
      <c r="N408" s="113"/>
      <c r="O408" s="113"/>
      <c r="P408" s="113"/>
      <c r="Q408" s="113"/>
      <c r="R408" s="113"/>
      <c r="S408" s="113"/>
      <c r="T408" s="113"/>
      <c r="U408" s="114"/>
    </row>
    <row r="409" spans="14:21" x14ac:dyDescent="0.3">
      <c r="N409" s="113"/>
      <c r="O409" s="113"/>
      <c r="P409" s="113"/>
      <c r="Q409" s="113"/>
      <c r="R409" s="113"/>
      <c r="S409" s="113"/>
      <c r="T409" s="113"/>
      <c r="U409" s="114"/>
    </row>
    <row r="410" spans="14:21" x14ac:dyDescent="0.3">
      <c r="N410" s="113"/>
      <c r="O410" s="113"/>
      <c r="P410" s="113"/>
      <c r="Q410" s="113"/>
      <c r="R410" s="113"/>
      <c r="S410" s="113"/>
      <c r="T410" s="113"/>
      <c r="U410" s="114"/>
    </row>
    <row r="411" spans="14:21" x14ac:dyDescent="0.3">
      <c r="N411" s="113"/>
      <c r="O411" s="113"/>
      <c r="P411" s="113"/>
      <c r="Q411" s="113"/>
      <c r="R411" s="113"/>
      <c r="S411" s="113"/>
      <c r="T411" s="113"/>
      <c r="U411" s="114"/>
    </row>
    <row r="412" spans="14:21" x14ac:dyDescent="0.3">
      <c r="N412" s="113"/>
      <c r="O412" s="113"/>
      <c r="P412" s="113"/>
      <c r="Q412" s="113"/>
      <c r="R412" s="113"/>
      <c r="S412" s="113"/>
      <c r="T412" s="113"/>
      <c r="U412" s="114"/>
    </row>
    <row r="413" spans="14:21" x14ac:dyDescent="0.3">
      <c r="N413" s="113"/>
      <c r="O413" s="113"/>
      <c r="P413" s="113"/>
      <c r="Q413" s="113"/>
      <c r="R413" s="113"/>
      <c r="S413" s="113"/>
      <c r="T413" s="113"/>
      <c r="U413" s="114"/>
    </row>
    <row r="414" spans="14:21" x14ac:dyDescent="0.3">
      <c r="N414" s="113"/>
      <c r="O414" s="113"/>
      <c r="P414" s="113"/>
      <c r="Q414" s="113"/>
      <c r="R414" s="113"/>
      <c r="S414" s="113"/>
      <c r="T414" s="113"/>
      <c r="U414" s="114"/>
    </row>
    <row r="415" spans="14:21" x14ac:dyDescent="0.3">
      <c r="N415" s="113"/>
      <c r="O415" s="113"/>
      <c r="P415" s="113"/>
      <c r="Q415" s="113"/>
      <c r="R415" s="113"/>
      <c r="S415" s="113"/>
      <c r="T415" s="113"/>
      <c r="U415" s="114"/>
    </row>
    <row r="416" spans="14:21" x14ac:dyDescent="0.3">
      <c r="N416" s="113"/>
      <c r="O416" s="113"/>
      <c r="P416" s="113"/>
      <c r="Q416" s="113"/>
      <c r="R416" s="113"/>
      <c r="S416" s="113"/>
      <c r="T416" s="113"/>
      <c r="U416" s="114"/>
    </row>
    <row r="417" spans="3:21" x14ac:dyDescent="0.3">
      <c r="N417" s="113"/>
      <c r="O417" s="113"/>
      <c r="P417" s="113"/>
      <c r="Q417" s="113"/>
      <c r="R417" s="113"/>
      <c r="S417" s="113"/>
      <c r="T417" s="113"/>
      <c r="U417" s="114"/>
    </row>
    <row r="418" spans="3:21" x14ac:dyDescent="0.3">
      <c r="N418" s="113"/>
      <c r="O418" s="113"/>
      <c r="P418" s="113"/>
      <c r="Q418" s="113"/>
      <c r="R418" s="113"/>
      <c r="S418" s="113"/>
      <c r="T418" s="113"/>
      <c r="U418" s="114"/>
    </row>
    <row r="419" spans="3:21" x14ac:dyDescent="0.3">
      <c r="C419" s="81" t="b">
        <v>0</v>
      </c>
      <c r="N419" s="113"/>
      <c r="O419" s="113"/>
      <c r="P419" s="113"/>
      <c r="Q419" s="113"/>
      <c r="R419" s="113"/>
      <c r="S419" s="113"/>
      <c r="T419" s="113"/>
      <c r="U419" s="114"/>
    </row>
    <row r="420" spans="3:21" x14ac:dyDescent="0.3">
      <c r="C420" s="81" t="b">
        <v>0</v>
      </c>
      <c r="N420" s="113"/>
      <c r="O420" s="113"/>
      <c r="P420" s="113"/>
      <c r="Q420" s="113"/>
      <c r="R420" s="113"/>
      <c r="S420" s="113"/>
      <c r="T420" s="113"/>
      <c r="U420" s="114"/>
    </row>
    <row r="421" spans="3:21" x14ac:dyDescent="0.3">
      <c r="C421" s="81" t="b">
        <v>0</v>
      </c>
      <c r="N421" s="113"/>
      <c r="O421" s="113"/>
      <c r="P421" s="113"/>
      <c r="Q421" s="113"/>
      <c r="R421" s="113"/>
      <c r="S421" s="113"/>
      <c r="T421" s="113"/>
      <c r="U421" s="114"/>
    </row>
    <row r="422" spans="3:21" x14ac:dyDescent="0.3">
      <c r="C422" s="81" t="b">
        <v>0</v>
      </c>
      <c r="N422" s="113"/>
      <c r="O422" s="113"/>
      <c r="P422" s="113"/>
      <c r="Q422" s="113"/>
      <c r="R422" s="113"/>
      <c r="S422" s="113"/>
      <c r="T422" s="113"/>
      <c r="U422" s="114"/>
    </row>
    <row r="423" spans="3:21" x14ac:dyDescent="0.3">
      <c r="C423" s="81" t="b">
        <v>0</v>
      </c>
      <c r="N423" s="115"/>
      <c r="O423" s="115"/>
      <c r="P423" s="115"/>
      <c r="Q423" s="115"/>
      <c r="R423" s="115"/>
      <c r="S423" s="115"/>
      <c r="T423" s="115"/>
      <c r="U423" s="116"/>
    </row>
    <row r="424" spans="3:21" x14ac:dyDescent="0.3">
      <c r="C424" s="111"/>
    </row>
  </sheetData>
  <sheetProtection password="CDC1" sheet="1" objects="1" scenarios="1" formatCells="0" formatRows="0"/>
  <mergeCells count="385">
    <mergeCell ref="B384:J384"/>
    <mergeCell ref="B387:J387"/>
    <mergeCell ref="B361:H361"/>
    <mergeCell ref="B362:H362"/>
    <mergeCell ref="B363:H363"/>
    <mergeCell ref="B364:H364"/>
    <mergeCell ref="B367:J367"/>
    <mergeCell ref="B378:C378"/>
    <mergeCell ref="B355:H355"/>
    <mergeCell ref="B356:H356"/>
    <mergeCell ref="B357:H357"/>
    <mergeCell ref="B358:H358"/>
    <mergeCell ref="B359:H359"/>
    <mergeCell ref="B360:H360"/>
    <mergeCell ref="B347:H347"/>
    <mergeCell ref="B348:H348"/>
    <mergeCell ref="B349:H349"/>
    <mergeCell ref="B352:H352"/>
    <mergeCell ref="B353:H353"/>
    <mergeCell ref="B354:H354"/>
    <mergeCell ref="B341:H341"/>
    <mergeCell ref="B344:H344"/>
    <mergeCell ref="B345:H345"/>
    <mergeCell ref="B346:H346"/>
    <mergeCell ref="B330:J330"/>
    <mergeCell ref="B334:G334"/>
    <mergeCell ref="B337:H337"/>
    <mergeCell ref="B338:H338"/>
    <mergeCell ref="B339:H339"/>
    <mergeCell ref="B340:H340"/>
    <mergeCell ref="B322:J322"/>
    <mergeCell ref="B323:J323"/>
    <mergeCell ref="B324:J324"/>
    <mergeCell ref="B325:J325"/>
    <mergeCell ref="B326:J326"/>
    <mergeCell ref="B327:J327"/>
    <mergeCell ref="B316:J316"/>
    <mergeCell ref="B317:J317"/>
    <mergeCell ref="B318:J318"/>
    <mergeCell ref="B319:J319"/>
    <mergeCell ref="B320:J320"/>
    <mergeCell ref="B321:J321"/>
    <mergeCell ref="B310:J310"/>
    <mergeCell ref="B311:J311"/>
    <mergeCell ref="B312:J312"/>
    <mergeCell ref="B313:J313"/>
    <mergeCell ref="B314:J314"/>
    <mergeCell ref="B315:J315"/>
    <mergeCell ref="B304:J304"/>
    <mergeCell ref="B305:J305"/>
    <mergeCell ref="B306:J306"/>
    <mergeCell ref="B307:J307"/>
    <mergeCell ref="B308:J308"/>
    <mergeCell ref="B309:J309"/>
    <mergeCell ref="B298:J298"/>
    <mergeCell ref="B299:J299"/>
    <mergeCell ref="B300:J300"/>
    <mergeCell ref="B301:J301"/>
    <mergeCell ref="B302:J302"/>
    <mergeCell ref="B303:J303"/>
    <mergeCell ref="B292:J292"/>
    <mergeCell ref="B293:J293"/>
    <mergeCell ref="B294:J294"/>
    <mergeCell ref="B295:J295"/>
    <mergeCell ref="B296:J296"/>
    <mergeCell ref="B297:J297"/>
    <mergeCell ref="B286:J286"/>
    <mergeCell ref="B287:J287"/>
    <mergeCell ref="B288:J288"/>
    <mergeCell ref="B289:J289"/>
    <mergeCell ref="B290:J290"/>
    <mergeCell ref="B291:J291"/>
    <mergeCell ref="B280:J280"/>
    <mergeCell ref="B281:J281"/>
    <mergeCell ref="B282:J282"/>
    <mergeCell ref="B283:J283"/>
    <mergeCell ref="B284:J284"/>
    <mergeCell ref="B285:J285"/>
    <mergeCell ref="B267:H267"/>
    <mergeCell ref="B270:J270"/>
    <mergeCell ref="B275:M275"/>
    <mergeCell ref="B277:J277"/>
    <mergeCell ref="B278:J278"/>
    <mergeCell ref="B279:J279"/>
    <mergeCell ref="B261:H261"/>
    <mergeCell ref="B262:H262"/>
    <mergeCell ref="B263:H263"/>
    <mergeCell ref="B264:H264"/>
    <mergeCell ref="B265:H265"/>
    <mergeCell ref="B266:H266"/>
    <mergeCell ref="B255:H255"/>
    <mergeCell ref="B256:H256"/>
    <mergeCell ref="B257:H257"/>
    <mergeCell ref="B258:H258"/>
    <mergeCell ref="B259:H259"/>
    <mergeCell ref="B260:H260"/>
    <mergeCell ref="B249:H249"/>
    <mergeCell ref="B250:H250"/>
    <mergeCell ref="B251:H251"/>
    <mergeCell ref="B252:H252"/>
    <mergeCell ref="B253:H253"/>
    <mergeCell ref="B254:H254"/>
    <mergeCell ref="B243:H243"/>
    <mergeCell ref="B244:H244"/>
    <mergeCell ref="B245:H245"/>
    <mergeCell ref="B246:H246"/>
    <mergeCell ref="B247:H247"/>
    <mergeCell ref="B248:H248"/>
    <mergeCell ref="B232:H232"/>
    <mergeCell ref="B233:H233"/>
    <mergeCell ref="B234:H234"/>
    <mergeCell ref="B235:H235"/>
    <mergeCell ref="B238:J238"/>
    <mergeCell ref="B242:H242"/>
    <mergeCell ref="B226:H226"/>
    <mergeCell ref="B227:H227"/>
    <mergeCell ref="B228:H228"/>
    <mergeCell ref="B229:H229"/>
    <mergeCell ref="B230:H230"/>
    <mergeCell ref="B231:H231"/>
    <mergeCell ref="B218:H218"/>
    <mergeCell ref="B219:H219"/>
    <mergeCell ref="B220:H220"/>
    <mergeCell ref="B221:H221"/>
    <mergeCell ref="B222:H222"/>
    <mergeCell ref="B223:H223"/>
    <mergeCell ref="B207:J207"/>
    <mergeCell ref="B211:G211"/>
    <mergeCell ref="B214:H214"/>
    <mergeCell ref="B215:H215"/>
    <mergeCell ref="B216:H216"/>
    <mergeCell ref="B217:H217"/>
    <mergeCell ref="B198:H198"/>
    <mergeCell ref="B199:H199"/>
    <mergeCell ref="B200:H200"/>
    <mergeCell ref="B202:H202"/>
    <mergeCell ref="B203:H203"/>
    <mergeCell ref="B206:J206"/>
    <mergeCell ref="B192:H192"/>
    <mergeCell ref="B193:H193"/>
    <mergeCell ref="B194:H194"/>
    <mergeCell ref="B195:H195"/>
    <mergeCell ref="B196:H196"/>
    <mergeCell ref="B197:H197"/>
    <mergeCell ref="B184:H184"/>
    <mergeCell ref="B185:H185"/>
    <mergeCell ref="B186:H186"/>
    <mergeCell ref="B187:H187"/>
    <mergeCell ref="B188:H188"/>
    <mergeCell ref="B191:H191"/>
    <mergeCell ref="B178:H178"/>
    <mergeCell ref="B179:H179"/>
    <mergeCell ref="B180:H180"/>
    <mergeCell ref="B181:H181"/>
    <mergeCell ref="B182:H182"/>
    <mergeCell ref="B183:H183"/>
    <mergeCell ref="B165:F165"/>
    <mergeCell ref="B166:F166"/>
    <mergeCell ref="B169:J169"/>
    <mergeCell ref="B173:G173"/>
    <mergeCell ref="B176:H176"/>
    <mergeCell ref="B177:H177"/>
    <mergeCell ref="B156:M156"/>
    <mergeCell ref="B157:M157"/>
    <mergeCell ref="B158:M158"/>
    <mergeCell ref="B159:M159"/>
    <mergeCell ref="B160:M160"/>
    <mergeCell ref="B161:M161"/>
    <mergeCell ref="B150:M150"/>
    <mergeCell ref="B151:M151"/>
    <mergeCell ref="B152:M152"/>
    <mergeCell ref="B153:M153"/>
    <mergeCell ref="B154:M154"/>
    <mergeCell ref="B155:M155"/>
    <mergeCell ref="B144:M144"/>
    <mergeCell ref="B145:M145"/>
    <mergeCell ref="B146:M146"/>
    <mergeCell ref="B147:M147"/>
    <mergeCell ref="B148:M148"/>
    <mergeCell ref="B149:M149"/>
    <mergeCell ref="B138:M138"/>
    <mergeCell ref="B139:M139"/>
    <mergeCell ref="B140:M140"/>
    <mergeCell ref="B141:M141"/>
    <mergeCell ref="B142:M142"/>
    <mergeCell ref="B143:M143"/>
    <mergeCell ref="B132:M132"/>
    <mergeCell ref="B133:M133"/>
    <mergeCell ref="B134:M134"/>
    <mergeCell ref="B135:M135"/>
    <mergeCell ref="B136:M136"/>
    <mergeCell ref="B137:M137"/>
    <mergeCell ref="B126:M126"/>
    <mergeCell ref="B127:M127"/>
    <mergeCell ref="B128:M128"/>
    <mergeCell ref="B129:M129"/>
    <mergeCell ref="B130:M130"/>
    <mergeCell ref="B131:M131"/>
    <mergeCell ref="B120:M120"/>
    <mergeCell ref="B121:M121"/>
    <mergeCell ref="B122:M122"/>
    <mergeCell ref="B123:M123"/>
    <mergeCell ref="B124:M124"/>
    <mergeCell ref="B125:M125"/>
    <mergeCell ref="B114:M114"/>
    <mergeCell ref="B115:M115"/>
    <mergeCell ref="B116:M116"/>
    <mergeCell ref="B117:M117"/>
    <mergeCell ref="B118:M118"/>
    <mergeCell ref="B119:M119"/>
    <mergeCell ref="B108:M108"/>
    <mergeCell ref="B109:M109"/>
    <mergeCell ref="B110:M110"/>
    <mergeCell ref="B111:M111"/>
    <mergeCell ref="B112:M112"/>
    <mergeCell ref="B113:M113"/>
    <mergeCell ref="B102:M102"/>
    <mergeCell ref="B103:M103"/>
    <mergeCell ref="B104:M104"/>
    <mergeCell ref="B105:M105"/>
    <mergeCell ref="B106:M106"/>
    <mergeCell ref="B107:M107"/>
    <mergeCell ref="B96:M96"/>
    <mergeCell ref="B97:M97"/>
    <mergeCell ref="B98:M98"/>
    <mergeCell ref="B99:M99"/>
    <mergeCell ref="B100:M100"/>
    <mergeCell ref="B101:M101"/>
    <mergeCell ref="A87:M87"/>
    <mergeCell ref="B89:J89"/>
    <mergeCell ref="B92:M92"/>
    <mergeCell ref="B93:M93"/>
    <mergeCell ref="B94:M94"/>
    <mergeCell ref="B95:M95"/>
    <mergeCell ref="B84:D84"/>
    <mergeCell ref="E84:G84"/>
    <mergeCell ref="B85:D85"/>
    <mergeCell ref="E85:G85"/>
    <mergeCell ref="B86:D86"/>
    <mergeCell ref="E86:G86"/>
    <mergeCell ref="B81:D81"/>
    <mergeCell ref="E81:G81"/>
    <mergeCell ref="B82:D82"/>
    <mergeCell ref="E82:G82"/>
    <mergeCell ref="B83:D83"/>
    <mergeCell ref="E83:G83"/>
    <mergeCell ref="B78:D78"/>
    <mergeCell ref="E78:G78"/>
    <mergeCell ref="B79:D79"/>
    <mergeCell ref="E79:G79"/>
    <mergeCell ref="B80:D80"/>
    <mergeCell ref="E80:G80"/>
    <mergeCell ref="B75:D75"/>
    <mergeCell ref="E75:G75"/>
    <mergeCell ref="B76:D76"/>
    <mergeCell ref="E76:G76"/>
    <mergeCell ref="B77:D77"/>
    <mergeCell ref="E77:G77"/>
    <mergeCell ref="B72:D72"/>
    <mergeCell ref="E72:G72"/>
    <mergeCell ref="B73:D73"/>
    <mergeCell ref="E73:G73"/>
    <mergeCell ref="B74:D74"/>
    <mergeCell ref="E74:G74"/>
    <mergeCell ref="B69:D69"/>
    <mergeCell ref="E69:G69"/>
    <mergeCell ref="B70:D70"/>
    <mergeCell ref="E70:G70"/>
    <mergeCell ref="B71:D71"/>
    <mergeCell ref="E71:G71"/>
    <mergeCell ref="B66:D66"/>
    <mergeCell ref="E66:G66"/>
    <mergeCell ref="B67:D67"/>
    <mergeCell ref="E67:G67"/>
    <mergeCell ref="B68:D68"/>
    <mergeCell ref="E68:G68"/>
    <mergeCell ref="B63:D63"/>
    <mergeCell ref="E63:G63"/>
    <mergeCell ref="B64:D64"/>
    <mergeCell ref="E64:G64"/>
    <mergeCell ref="B65:D65"/>
    <mergeCell ref="E65:G65"/>
    <mergeCell ref="B60:D60"/>
    <mergeCell ref="E60:G60"/>
    <mergeCell ref="B61:D61"/>
    <mergeCell ref="E61:G61"/>
    <mergeCell ref="B62:D62"/>
    <mergeCell ref="E62:G62"/>
    <mergeCell ref="B57:D57"/>
    <mergeCell ref="E57:G57"/>
    <mergeCell ref="B58:D58"/>
    <mergeCell ref="E58:G58"/>
    <mergeCell ref="B59:D59"/>
    <mergeCell ref="E59:G59"/>
    <mergeCell ref="B54:D54"/>
    <mergeCell ref="E54:G54"/>
    <mergeCell ref="B55:D55"/>
    <mergeCell ref="E55:G55"/>
    <mergeCell ref="B56:D56"/>
    <mergeCell ref="E56:G56"/>
    <mergeCell ref="B51:D51"/>
    <mergeCell ref="E51:G51"/>
    <mergeCell ref="B52:D52"/>
    <mergeCell ref="E52:G52"/>
    <mergeCell ref="B53:D53"/>
    <mergeCell ref="E53:G53"/>
    <mergeCell ref="B48:D48"/>
    <mergeCell ref="E48:G48"/>
    <mergeCell ref="B49:D49"/>
    <mergeCell ref="E49:G49"/>
    <mergeCell ref="B50:D50"/>
    <mergeCell ref="E50:G50"/>
    <mergeCell ref="B45:D45"/>
    <mergeCell ref="E45:G45"/>
    <mergeCell ref="B46:D46"/>
    <mergeCell ref="E46:G46"/>
    <mergeCell ref="B47:D47"/>
    <mergeCell ref="E47:G47"/>
    <mergeCell ref="B42:D42"/>
    <mergeCell ref="E42:G42"/>
    <mergeCell ref="B43:D43"/>
    <mergeCell ref="E43:G43"/>
    <mergeCell ref="B44:D44"/>
    <mergeCell ref="E44:G44"/>
    <mergeCell ref="B39:D39"/>
    <mergeCell ref="E39:G39"/>
    <mergeCell ref="B40:D40"/>
    <mergeCell ref="E40:G40"/>
    <mergeCell ref="B41:D41"/>
    <mergeCell ref="E41:G41"/>
    <mergeCell ref="B36:D36"/>
    <mergeCell ref="E36:G36"/>
    <mergeCell ref="B37:D37"/>
    <mergeCell ref="E37:G37"/>
    <mergeCell ref="B38:D38"/>
    <mergeCell ref="E38:G38"/>
    <mergeCell ref="B33:D33"/>
    <mergeCell ref="E33:G33"/>
    <mergeCell ref="B34:D34"/>
    <mergeCell ref="E34:G34"/>
    <mergeCell ref="B35:D35"/>
    <mergeCell ref="E35:G35"/>
    <mergeCell ref="B30:D30"/>
    <mergeCell ref="E30:G30"/>
    <mergeCell ref="B31:D31"/>
    <mergeCell ref="E31:G31"/>
    <mergeCell ref="B32:D32"/>
    <mergeCell ref="E32:G32"/>
    <mergeCell ref="B27:D27"/>
    <mergeCell ref="E27:G27"/>
    <mergeCell ref="B28:D28"/>
    <mergeCell ref="E28:G28"/>
    <mergeCell ref="B29:D29"/>
    <mergeCell ref="E29:G29"/>
    <mergeCell ref="B24:D24"/>
    <mergeCell ref="E24:G24"/>
    <mergeCell ref="B25:D25"/>
    <mergeCell ref="E25:G25"/>
    <mergeCell ref="B26:D26"/>
    <mergeCell ref="E26:G26"/>
    <mergeCell ref="B21:D21"/>
    <mergeCell ref="E21:G21"/>
    <mergeCell ref="B22:D22"/>
    <mergeCell ref="E22:G22"/>
    <mergeCell ref="B23:D23"/>
    <mergeCell ref="E23:G23"/>
    <mergeCell ref="B18:D18"/>
    <mergeCell ref="E18:G18"/>
    <mergeCell ref="B19:D19"/>
    <mergeCell ref="E19:G19"/>
    <mergeCell ref="B20:D20"/>
    <mergeCell ref="E20:G20"/>
    <mergeCell ref="A8:M8"/>
    <mergeCell ref="B13:F13"/>
    <mergeCell ref="B14:F14"/>
    <mergeCell ref="B16:D16"/>
    <mergeCell ref="E16:G16"/>
    <mergeCell ref="B17:D17"/>
    <mergeCell ref="E17:G17"/>
    <mergeCell ref="A1:M1"/>
    <mergeCell ref="A2:M2"/>
    <mergeCell ref="A3:M3"/>
    <mergeCell ref="A4:M4"/>
    <mergeCell ref="A5:M5"/>
    <mergeCell ref="A6:M6"/>
  </mergeCells>
  <dataValidations count="2">
    <dataValidation type="custom" allowBlank="1" showErrorMessage="1" error="The sum of State Share FTE and Federal Share FTE cannot be greater than 1 " sqref="I17:J86" xr:uid="{00000000-0002-0000-0300-000000000000}">
      <formula1>SUM($I17+$J17)&lt;=1</formula1>
    </dataValidation>
    <dataValidation type="decimal" operator="lessThanOrEqual" allowBlank="1" showErrorMessage="1" error="Indirect Costs not to exceed 25.0000%" sqref="D378" xr:uid="{00000000-0002-0000-0300-000001000000}">
      <formula1>0.25</formula1>
    </dataValidation>
  </dataValidations>
  <pageMargins left="0.7" right="0.7" top="0.75" bottom="0.75" header="0.3" footer="0.3"/>
  <pageSetup scale="54" fitToHeight="0" orientation="portrait" r:id="rId1"/>
  <headerFooter>
    <oddHeader xml:space="preserve">&amp;L&amp;"Arial,Regular"CalFresh Outreach FFY 2022-24&amp;R&amp;"Arial,Regular"Attachment 6f
Page &amp;P of &amp;N </oddHeader>
  </headerFooter>
  <rowBreaks count="1" manualBreakCount="1">
    <brk id="367"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locked="0" defaultSize="0" autoFill="0" autoLine="0" autoPict="0">
                <anchor moveWithCells="1">
                  <from>
                    <xdr:col>4</xdr:col>
                    <xdr:colOff>609600</xdr:colOff>
                    <xdr:row>370</xdr:row>
                    <xdr:rowOff>289560</xdr:rowOff>
                  </from>
                  <to>
                    <xdr:col>4</xdr:col>
                    <xdr:colOff>838200</xdr:colOff>
                    <xdr:row>372</xdr:row>
                    <xdr:rowOff>22860</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4</xdr:col>
                    <xdr:colOff>609600</xdr:colOff>
                    <xdr:row>371</xdr:row>
                    <xdr:rowOff>152400</xdr:rowOff>
                  </from>
                  <to>
                    <xdr:col>4</xdr:col>
                    <xdr:colOff>838200</xdr:colOff>
                    <xdr:row>373</xdr:row>
                    <xdr:rowOff>22860</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4</xdr:col>
                    <xdr:colOff>609600</xdr:colOff>
                    <xdr:row>372</xdr:row>
                    <xdr:rowOff>175260</xdr:rowOff>
                  </from>
                  <to>
                    <xdr:col>4</xdr:col>
                    <xdr:colOff>838200</xdr:colOff>
                    <xdr:row>374</xdr:row>
                    <xdr:rowOff>22860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4</xdr:col>
                    <xdr:colOff>609600</xdr:colOff>
                    <xdr:row>373</xdr:row>
                    <xdr:rowOff>175260</xdr:rowOff>
                  </from>
                  <to>
                    <xdr:col>4</xdr:col>
                    <xdr:colOff>838200</xdr:colOff>
                    <xdr:row>375</xdr:row>
                    <xdr:rowOff>38100</xdr:rowOff>
                  </to>
                </anchor>
              </controlPr>
            </control>
          </mc:Choice>
        </mc:AlternateContent>
        <mc:AlternateContent xmlns:mc="http://schemas.openxmlformats.org/markup-compatibility/2006">
          <mc:Choice Requires="x14">
            <control shapeId="4101" r:id="rId8" name="Check Box 5">
              <controlPr locked="0" defaultSize="0" autoFill="0" autoLine="0" autoPict="0">
                <anchor moveWithCells="1">
                  <from>
                    <xdr:col>4</xdr:col>
                    <xdr:colOff>609600</xdr:colOff>
                    <xdr:row>375</xdr:row>
                    <xdr:rowOff>22860</xdr:rowOff>
                  </from>
                  <to>
                    <xdr:col>4</xdr:col>
                    <xdr:colOff>838200</xdr:colOff>
                    <xdr:row>376</xdr:row>
                    <xdr:rowOff>60960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BB7E9A9BFBD1A409225974EF5D0F29C" ma:contentTypeVersion="2" ma:contentTypeDescription="Create a new document." ma:contentTypeScope="" ma:versionID="cbaf9b20063b45e3fabc2d63a070355d">
  <xsd:schema xmlns:xsd="http://www.w3.org/2001/XMLSchema" xmlns:xs="http://www.w3.org/2001/XMLSchema" xmlns:p="http://schemas.microsoft.com/office/2006/metadata/properties" xmlns:ns2="e2c23fd2-a1a6-40ae-85c3-c2e395caab6c" targetNamespace="http://schemas.microsoft.com/office/2006/metadata/properties" ma:root="true" ma:fieldsID="a22c89e928370756922bd3f7e1b475fd" ns2:_="">
    <xsd:import namespace="e2c23fd2-a1a6-40ae-85c3-c2e395caab6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c23fd2-a1a6-40ae-85c3-c2e395caab6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e2c23fd2-a1a6-40ae-85c3-c2e395caab6c">NMXNE3TAVNST-17-2919</_dlc_DocId>
    <_dlc_DocIdUrl xmlns="e2c23fd2-a1a6-40ae-85c3-c2e395caab6c">
      <Url>http://sharepoint.dss.ca.gov/sites/WTW/CFNEO/outreach/_layouts/DocIdRedir.aspx?ID=NMXNE3TAVNST-17-2919</Url>
      <Description>NMXNE3TAVNST-17-2919</Description>
    </_dlc_DocIdUrl>
  </documentManagement>
</p:properties>
</file>

<file path=customXml/itemProps1.xml><?xml version="1.0" encoding="utf-8"?>
<ds:datastoreItem xmlns:ds="http://schemas.openxmlformats.org/officeDocument/2006/customXml" ds:itemID="{48A49A50-4112-494B-971E-99B8A3CFC7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c23fd2-a1a6-40ae-85c3-c2e395caab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3EDCA8-6B98-456E-A8FB-D4A0C2D9D08A}">
  <ds:schemaRefs>
    <ds:schemaRef ds:uri="http://schemas.microsoft.com/sharepoint/v3/contenttype/forms"/>
  </ds:schemaRefs>
</ds:datastoreItem>
</file>

<file path=customXml/itemProps3.xml><?xml version="1.0" encoding="utf-8"?>
<ds:datastoreItem xmlns:ds="http://schemas.openxmlformats.org/officeDocument/2006/customXml" ds:itemID="{20D82075-6281-4306-BD8C-3DD91381630B}">
  <ds:schemaRefs>
    <ds:schemaRef ds:uri="http://schemas.microsoft.com/sharepoint/events"/>
  </ds:schemaRefs>
</ds:datastoreItem>
</file>

<file path=customXml/itemProps4.xml><?xml version="1.0" encoding="utf-8"?>
<ds:datastoreItem xmlns:ds="http://schemas.openxmlformats.org/officeDocument/2006/customXml" ds:itemID="{B2584538-BD67-4C3B-9527-A53F69D182F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2c23fd2-a1a6-40ae-85c3-c2e395caab6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FFY 22-24 Budget Summary</vt:lpstr>
      <vt:lpstr>FFY 22 Annual Budget Detail</vt:lpstr>
      <vt:lpstr>FFY 23 Annual Budget Detail</vt:lpstr>
      <vt:lpstr>FFY 24 Annual Budget Detail</vt:lpstr>
      <vt:lpstr>'FFY 22 Annual Budget Detail'!Print_Area</vt:lpstr>
      <vt:lpstr>'FFY 22-24 Budget Summary'!Print_Area</vt:lpstr>
      <vt:lpstr>'FFY 23 Annual Budget Detail'!Print_Area</vt:lpstr>
      <vt:lpstr>'FFY 24 Annual Budget Detail'!Print_Area</vt:lpstr>
    </vt:vector>
  </TitlesOfParts>
  <Company>CDSS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6a-f CHC Subcontractor Budgets FFY 22-24</dc:title>
  <dc:creator>Jeff Lasiter</dc:creator>
  <cp:lastModifiedBy>Kathleen M Johnson</cp:lastModifiedBy>
  <cp:lastPrinted>2020-08-19T15:55:28Z</cp:lastPrinted>
  <dcterms:created xsi:type="dcterms:W3CDTF">2014-01-24T16:51:45Z</dcterms:created>
  <dcterms:modified xsi:type="dcterms:W3CDTF">2023-04-28T14:29:09Z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c6762a80-9784-4021-9929-c46449c3d19b</vt:lpwstr>
  </property>
  <property fmtid="{D5CDD505-2E9C-101B-9397-08002B2CF9AE}" pid="3" name="ContentTypeId">
    <vt:lpwstr>0x0101008BB7E9A9BFBD1A409225974EF5D0F29C</vt:lpwstr>
  </property>
</Properties>
</file>